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HR-Special Projects\Big Fix\"/>
    </mc:Choice>
  </mc:AlternateContent>
  <bookViews>
    <workbookView xWindow="0" yWindow="0" windowWidth="28800" windowHeight="12050" tabRatio="900"/>
  </bookViews>
  <sheets>
    <sheet name="Tenure Calculation" sheetId="1" r:id="rId1"/>
    <sheet name="20 Year Plan" sheetId="3" state="hidden" r:id="rId2"/>
  </sheets>
  <definedNames>
    <definedName name="_xlnm._FilterDatabase" localSheetId="1" hidden="1">'20 Year Plan'!$A$2:$AC$46</definedName>
    <definedName name="_xlnm._FilterDatabase" localSheetId="0" hidden="1">'Tenure Calculation'!$C$2:$D$3</definedName>
    <definedName name="_xlnm.Print_Area" localSheetId="1">'20 Year Plan'!$A$2:$AB$46</definedName>
    <definedName name="_xlnm.Print_Titles" localSheetId="1">'20 Year Plan'!$2:$2</definedName>
    <definedName name="Z_DA4130A6_3236_41F4_8562_97DDBB35102F_.wvu.Cols" localSheetId="0" hidden="1">'Tenure Calculation'!$E:$I</definedName>
    <definedName name="Z_DA4130A6_3236_41F4_8562_97DDBB35102F_.wvu.FilterData" localSheetId="1" hidden="1">'20 Year Plan'!$A$2:$AC$46</definedName>
    <definedName name="Z_DA4130A6_3236_41F4_8562_97DDBB35102F_.wvu.FilterData" localSheetId="0" hidden="1">'Tenure Calculation'!$C$2:$D$3</definedName>
    <definedName name="Z_DA4130A6_3236_41F4_8562_97DDBB35102F_.wvu.PrintArea" localSheetId="1" hidden="1">'20 Year Plan'!$A$2:$AB$46</definedName>
    <definedName name="Z_DA4130A6_3236_41F4_8562_97DDBB35102F_.wvu.PrintTitles" localSheetId="1" hidden="1">'20 Year Plan'!$2:$2</definedName>
  </definedNames>
  <calcPr calcId="152511"/>
  <customWorkbookViews>
    <customWorkbookView name="Form Setting View" guid="{DA4130A6-3236-41F4-8562-97DDBB35102F}" maximized="1" xWindow="-8" yWindow="-8" windowWidth="1936" windowHeight="1056" tabRatio="900"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6" i="3" l="1"/>
  <c r="AB46" i="3"/>
  <c r="AA46" i="3"/>
  <c r="Z46" i="3"/>
  <c r="Y46" i="3"/>
  <c r="X46" i="3"/>
  <c r="W46" i="3"/>
  <c r="V46" i="3"/>
  <c r="U46" i="3"/>
  <c r="T46" i="3"/>
  <c r="S46" i="3"/>
  <c r="R46" i="3"/>
  <c r="Q46" i="3"/>
  <c r="P46" i="3"/>
  <c r="O46" i="3"/>
  <c r="N46" i="3"/>
  <c r="M46" i="3"/>
  <c r="L46" i="3"/>
  <c r="K46" i="3"/>
  <c r="J46" i="3"/>
  <c r="I46" i="3"/>
  <c r="F46" i="3"/>
  <c r="E46" i="3"/>
  <c r="AC45" i="3"/>
  <c r="AB45" i="3"/>
  <c r="AA45" i="3"/>
  <c r="Z45" i="3"/>
  <c r="Y45" i="3"/>
  <c r="X45" i="3"/>
  <c r="W45" i="3"/>
  <c r="V45" i="3"/>
  <c r="U45" i="3"/>
  <c r="T45" i="3"/>
  <c r="S45" i="3"/>
  <c r="R45" i="3"/>
  <c r="Q45" i="3"/>
  <c r="P45" i="3"/>
  <c r="O45" i="3"/>
  <c r="N45" i="3"/>
  <c r="M45" i="3"/>
  <c r="L45" i="3"/>
  <c r="K45" i="3"/>
  <c r="J45" i="3"/>
  <c r="I45" i="3"/>
  <c r="F45" i="3"/>
  <c r="E45" i="3"/>
  <c r="AC44" i="3"/>
  <c r="AB44" i="3"/>
  <c r="AA44" i="3"/>
  <c r="Z44" i="3"/>
  <c r="Y44" i="3"/>
  <c r="X44" i="3"/>
  <c r="W44" i="3"/>
  <c r="V44" i="3"/>
  <c r="U44" i="3"/>
  <c r="T44" i="3"/>
  <c r="S44" i="3"/>
  <c r="R44" i="3"/>
  <c r="Q44" i="3"/>
  <c r="P44" i="3"/>
  <c r="O44" i="3"/>
  <c r="N44" i="3"/>
  <c r="M44" i="3"/>
  <c r="L44" i="3"/>
  <c r="K44" i="3"/>
  <c r="J44" i="3"/>
  <c r="I44" i="3"/>
  <c r="F44" i="3"/>
  <c r="E44" i="3"/>
  <c r="AC43" i="3"/>
  <c r="AB43" i="3"/>
  <c r="AA43" i="3"/>
  <c r="Z43" i="3"/>
  <c r="Y43" i="3"/>
  <c r="X43" i="3"/>
  <c r="W43" i="3"/>
  <c r="V43" i="3"/>
  <c r="U43" i="3"/>
  <c r="T43" i="3"/>
  <c r="S43" i="3"/>
  <c r="R43" i="3"/>
  <c r="Q43" i="3"/>
  <c r="P43" i="3"/>
  <c r="O43" i="3"/>
  <c r="N43" i="3"/>
  <c r="M43" i="3"/>
  <c r="L43" i="3"/>
  <c r="K43" i="3"/>
  <c r="J43" i="3"/>
  <c r="I43" i="3"/>
  <c r="F43" i="3"/>
  <c r="E43" i="3"/>
  <c r="AC42" i="3"/>
  <c r="AB42" i="3"/>
  <c r="AA42" i="3"/>
  <c r="Z42" i="3"/>
  <c r="Y42" i="3"/>
  <c r="X42" i="3"/>
  <c r="W42" i="3"/>
  <c r="V42" i="3"/>
  <c r="U42" i="3"/>
  <c r="T42" i="3"/>
  <c r="S42" i="3"/>
  <c r="R42" i="3"/>
  <c r="Q42" i="3"/>
  <c r="P42" i="3"/>
  <c r="O42" i="3"/>
  <c r="N42" i="3"/>
  <c r="M42" i="3"/>
  <c r="L42" i="3"/>
  <c r="K42" i="3"/>
  <c r="J42" i="3"/>
  <c r="I42" i="3"/>
  <c r="F42" i="3"/>
  <c r="E42" i="3"/>
  <c r="AC41" i="3"/>
  <c r="AB41" i="3"/>
  <c r="AA41" i="3"/>
  <c r="Z41" i="3"/>
  <c r="Y41" i="3"/>
  <c r="X41" i="3"/>
  <c r="W41" i="3"/>
  <c r="V41" i="3"/>
  <c r="U41" i="3"/>
  <c r="T41" i="3"/>
  <c r="S41" i="3"/>
  <c r="R41" i="3"/>
  <c r="Q41" i="3"/>
  <c r="P41" i="3"/>
  <c r="O41" i="3"/>
  <c r="N41" i="3"/>
  <c r="M41" i="3"/>
  <c r="L41" i="3"/>
  <c r="K41" i="3"/>
  <c r="J41" i="3"/>
  <c r="I41" i="3"/>
  <c r="F41" i="3"/>
  <c r="E41" i="3"/>
  <c r="AC40" i="3"/>
  <c r="AB40" i="3"/>
  <c r="AA40" i="3"/>
  <c r="Z40" i="3"/>
  <c r="Y40" i="3"/>
  <c r="X40" i="3"/>
  <c r="W40" i="3"/>
  <c r="V40" i="3"/>
  <c r="U40" i="3"/>
  <c r="T40" i="3"/>
  <c r="S40" i="3"/>
  <c r="R40" i="3"/>
  <c r="Q40" i="3"/>
  <c r="P40" i="3"/>
  <c r="O40" i="3"/>
  <c r="N40" i="3"/>
  <c r="M40" i="3"/>
  <c r="L40" i="3"/>
  <c r="K40" i="3"/>
  <c r="J40" i="3"/>
  <c r="I40" i="3"/>
  <c r="F40" i="3"/>
  <c r="E40" i="3"/>
  <c r="AC39" i="3"/>
  <c r="AB39" i="3"/>
  <c r="AA39" i="3"/>
  <c r="Z39" i="3"/>
  <c r="Y39" i="3"/>
  <c r="X39" i="3"/>
  <c r="W39" i="3"/>
  <c r="V39" i="3"/>
  <c r="U39" i="3"/>
  <c r="T39" i="3"/>
  <c r="S39" i="3"/>
  <c r="R39" i="3"/>
  <c r="Q39" i="3"/>
  <c r="P39" i="3"/>
  <c r="O39" i="3"/>
  <c r="N39" i="3"/>
  <c r="M39" i="3"/>
  <c r="L39" i="3"/>
  <c r="K39" i="3"/>
  <c r="J39" i="3"/>
  <c r="I39" i="3"/>
  <c r="H39" i="3"/>
  <c r="F39" i="3"/>
  <c r="E39" i="3"/>
  <c r="AC38" i="3"/>
  <c r="AB38" i="3"/>
  <c r="AA38" i="3"/>
  <c r="Z38" i="3"/>
  <c r="Y38" i="3"/>
  <c r="X38" i="3"/>
  <c r="W38" i="3"/>
  <c r="V38" i="3"/>
  <c r="U38" i="3"/>
  <c r="T38" i="3"/>
  <c r="S38" i="3"/>
  <c r="R38" i="3"/>
  <c r="Q38" i="3"/>
  <c r="P38" i="3"/>
  <c r="O38" i="3"/>
  <c r="N38" i="3"/>
  <c r="M38" i="3"/>
  <c r="L38" i="3"/>
  <c r="K38" i="3"/>
  <c r="J38" i="3"/>
  <c r="I38" i="3"/>
  <c r="F38" i="3"/>
  <c r="E38" i="3"/>
  <c r="AC37" i="3"/>
  <c r="AB37" i="3"/>
  <c r="AA37" i="3"/>
  <c r="Z37" i="3"/>
  <c r="Y37" i="3"/>
  <c r="X37" i="3"/>
  <c r="W37" i="3"/>
  <c r="V37" i="3"/>
  <c r="U37" i="3"/>
  <c r="T37" i="3"/>
  <c r="S37" i="3"/>
  <c r="R37" i="3"/>
  <c r="Q37" i="3"/>
  <c r="P37" i="3"/>
  <c r="O37" i="3"/>
  <c r="N37" i="3"/>
  <c r="M37" i="3"/>
  <c r="L37" i="3"/>
  <c r="K37" i="3"/>
  <c r="J37" i="3"/>
  <c r="I37" i="3"/>
  <c r="F37" i="3"/>
  <c r="E37" i="3"/>
  <c r="AC36" i="3"/>
  <c r="AB36" i="3"/>
  <c r="AA36" i="3"/>
  <c r="Z36" i="3"/>
  <c r="Y36" i="3"/>
  <c r="X36" i="3"/>
  <c r="W36" i="3"/>
  <c r="V36" i="3"/>
  <c r="U36" i="3"/>
  <c r="T36" i="3"/>
  <c r="S36" i="3"/>
  <c r="R36" i="3"/>
  <c r="Q36" i="3"/>
  <c r="P36" i="3"/>
  <c r="O36" i="3"/>
  <c r="N36" i="3"/>
  <c r="M36" i="3"/>
  <c r="L36" i="3"/>
  <c r="K36" i="3"/>
  <c r="J36" i="3"/>
  <c r="I36" i="3"/>
  <c r="F36" i="3"/>
  <c r="E36" i="3"/>
  <c r="AC35" i="3"/>
  <c r="AB35" i="3"/>
  <c r="AA35" i="3"/>
  <c r="Z35" i="3"/>
  <c r="Y35" i="3"/>
  <c r="X35" i="3"/>
  <c r="W35" i="3"/>
  <c r="V35" i="3"/>
  <c r="U35" i="3"/>
  <c r="T35" i="3"/>
  <c r="S35" i="3"/>
  <c r="R35" i="3"/>
  <c r="Q35" i="3"/>
  <c r="P35" i="3"/>
  <c r="O35" i="3"/>
  <c r="N35" i="3"/>
  <c r="M35" i="3"/>
  <c r="L35" i="3"/>
  <c r="K35" i="3"/>
  <c r="J35" i="3"/>
  <c r="I35" i="3"/>
  <c r="F35" i="3"/>
  <c r="E35" i="3"/>
  <c r="AC34" i="3"/>
  <c r="AB34" i="3"/>
  <c r="AA34" i="3"/>
  <c r="Z34" i="3"/>
  <c r="Y34" i="3"/>
  <c r="X34" i="3"/>
  <c r="W34" i="3"/>
  <c r="V34" i="3"/>
  <c r="U34" i="3"/>
  <c r="T34" i="3"/>
  <c r="S34" i="3"/>
  <c r="R34" i="3"/>
  <c r="Q34" i="3"/>
  <c r="P34" i="3"/>
  <c r="O34" i="3"/>
  <c r="N34" i="3"/>
  <c r="M34" i="3"/>
  <c r="L34" i="3"/>
  <c r="K34" i="3"/>
  <c r="J34" i="3"/>
  <c r="I34" i="3"/>
  <c r="F34" i="3"/>
  <c r="E34" i="3"/>
  <c r="AC33" i="3"/>
  <c r="AB33" i="3"/>
  <c r="AA33" i="3"/>
  <c r="Z33" i="3"/>
  <c r="Y33" i="3"/>
  <c r="X33" i="3"/>
  <c r="W33" i="3"/>
  <c r="V33" i="3"/>
  <c r="U33" i="3"/>
  <c r="T33" i="3"/>
  <c r="S33" i="3"/>
  <c r="R33" i="3"/>
  <c r="Q33" i="3"/>
  <c r="P33" i="3"/>
  <c r="O33" i="3"/>
  <c r="N33" i="3"/>
  <c r="M33" i="3"/>
  <c r="L33" i="3"/>
  <c r="K33" i="3"/>
  <c r="J33" i="3"/>
  <c r="I33" i="3"/>
  <c r="F33" i="3"/>
  <c r="E33" i="3"/>
  <c r="AC32" i="3"/>
  <c r="AB32" i="3"/>
  <c r="AA32" i="3"/>
  <c r="Z32" i="3"/>
  <c r="Y32" i="3"/>
  <c r="X32" i="3"/>
  <c r="W32" i="3"/>
  <c r="V32" i="3"/>
  <c r="U32" i="3"/>
  <c r="T32" i="3"/>
  <c r="S32" i="3"/>
  <c r="R32" i="3"/>
  <c r="Q32" i="3"/>
  <c r="P32" i="3"/>
  <c r="O32" i="3"/>
  <c r="N32" i="3"/>
  <c r="M32" i="3"/>
  <c r="L32" i="3"/>
  <c r="K32" i="3"/>
  <c r="J32" i="3"/>
  <c r="I32" i="3"/>
  <c r="F32" i="3"/>
  <c r="E32" i="3"/>
  <c r="AC31" i="3"/>
  <c r="AB31" i="3"/>
  <c r="AA31" i="3"/>
  <c r="Z31" i="3"/>
  <c r="Y31" i="3"/>
  <c r="X31" i="3"/>
  <c r="W31" i="3"/>
  <c r="V31" i="3"/>
  <c r="U31" i="3"/>
  <c r="T31" i="3"/>
  <c r="S31" i="3"/>
  <c r="R31" i="3"/>
  <c r="Q31" i="3"/>
  <c r="P31" i="3"/>
  <c r="O31" i="3"/>
  <c r="N31" i="3"/>
  <c r="M31" i="3"/>
  <c r="L31" i="3"/>
  <c r="K31" i="3"/>
  <c r="J31" i="3"/>
  <c r="I31" i="3"/>
  <c r="F31" i="3"/>
  <c r="E31" i="3"/>
  <c r="AC30" i="3"/>
  <c r="AB30" i="3"/>
  <c r="AA30" i="3"/>
  <c r="Z30" i="3"/>
  <c r="Y30" i="3"/>
  <c r="X30" i="3"/>
  <c r="W30" i="3"/>
  <c r="V30" i="3"/>
  <c r="U30" i="3"/>
  <c r="T30" i="3"/>
  <c r="S30" i="3"/>
  <c r="R30" i="3"/>
  <c r="Q30" i="3"/>
  <c r="P30" i="3"/>
  <c r="O30" i="3"/>
  <c r="N30" i="3"/>
  <c r="M30" i="3"/>
  <c r="L30" i="3"/>
  <c r="K30" i="3"/>
  <c r="J30" i="3"/>
  <c r="I30" i="3"/>
  <c r="F30" i="3"/>
  <c r="E30" i="3"/>
  <c r="AC29" i="3"/>
  <c r="AB29" i="3"/>
  <c r="AA29" i="3"/>
  <c r="Z29" i="3"/>
  <c r="Y29" i="3"/>
  <c r="X29" i="3"/>
  <c r="W29" i="3"/>
  <c r="V29" i="3"/>
  <c r="U29" i="3"/>
  <c r="T29" i="3"/>
  <c r="S29" i="3"/>
  <c r="R29" i="3"/>
  <c r="Q29" i="3"/>
  <c r="P29" i="3"/>
  <c r="O29" i="3"/>
  <c r="N29" i="3"/>
  <c r="M29" i="3"/>
  <c r="L29" i="3"/>
  <c r="K29" i="3"/>
  <c r="J29" i="3"/>
  <c r="I29" i="3"/>
  <c r="F29" i="3"/>
  <c r="E29" i="3"/>
  <c r="AC28" i="3"/>
  <c r="AB28" i="3"/>
  <c r="AA28" i="3"/>
  <c r="Z28" i="3"/>
  <c r="Y28" i="3"/>
  <c r="X28" i="3"/>
  <c r="W28" i="3"/>
  <c r="V28" i="3"/>
  <c r="U28" i="3"/>
  <c r="T28" i="3"/>
  <c r="S28" i="3"/>
  <c r="R28" i="3"/>
  <c r="Q28" i="3"/>
  <c r="P28" i="3"/>
  <c r="O28" i="3"/>
  <c r="N28" i="3"/>
  <c r="M28" i="3"/>
  <c r="L28" i="3"/>
  <c r="K28" i="3"/>
  <c r="J28" i="3"/>
  <c r="I28" i="3"/>
  <c r="F28" i="3"/>
  <c r="E28" i="3"/>
  <c r="AC27" i="3"/>
  <c r="AB27" i="3"/>
  <c r="AA27" i="3"/>
  <c r="Z27" i="3"/>
  <c r="Y27" i="3"/>
  <c r="X27" i="3"/>
  <c r="W27" i="3"/>
  <c r="V27" i="3"/>
  <c r="U27" i="3"/>
  <c r="T27" i="3"/>
  <c r="S27" i="3"/>
  <c r="R27" i="3"/>
  <c r="Q27" i="3"/>
  <c r="P27" i="3"/>
  <c r="O27" i="3"/>
  <c r="N27" i="3"/>
  <c r="M27" i="3"/>
  <c r="L27" i="3"/>
  <c r="K27" i="3"/>
  <c r="J27" i="3"/>
  <c r="I27" i="3"/>
  <c r="F27" i="3"/>
  <c r="E27" i="3"/>
  <c r="AC26" i="3"/>
  <c r="AB26" i="3"/>
  <c r="AA26" i="3"/>
  <c r="Z26" i="3"/>
  <c r="Y26" i="3"/>
  <c r="X26" i="3"/>
  <c r="W26" i="3"/>
  <c r="V26" i="3"/>
  <c r="U26" i="3"/>
  <c r="T26" i="3"/>
  <c r="S26" i="3"/>
  <c r="R26" i="3"/>
  <c r="Q26" i="3"/>
  <c r="P26" i="3"/>
  <c r="O26" i="3"/>
  <c r="N26" i="3"/>
  <c r="M26" i="3"/>
  <c r="L26" i="3"/>
  <c r="K26" i="3"/>
  <c r="J26" i="3"/>
  <c r="I26" i="3"/>
  <c r="F26" i="3"/>
  <c r="E26" i="3"/>
  <c r="AC25" i="3"/>
  <c r="AB25" i="3"/>
  <c r="AA25" i="3"/>
  <c r="Z25" i="3"/>
  <c r="Y25" i="3"/>
  <c r="X25" i="3"/>
  <c r="W25" i="3"/>
  <c r="V25" i="3"/>
  <c r="U25" i="3"/>
  <c r="T25" i="3"/>
  <c r="S25" i="3"/>
  <c r="R25" i="3"/>
  <c r="Q25" i="3"/>
  <c r="P25" i="3"/>
  <c r="O25" i="3"/>
  <c r="N25" i="3"/>
  <c r="M25" i="3"/>
  <c r="L25" i="3"/>
  <c r="K25" i="3"/>
  <c r="J25" i="3"/>
  <c r="I25" i="3"/>
  <c r="F25" i="3"/>
  <c r="E25" i="3"/>
  <c r="AC24" i="3"/>
  <c r="AB24" i="3"/>
  <c r="AA24" i="3"/>
  <c r="Z24" i="3"/>
  <c r="Y24" i="3"/>
  <c r="X24" i="3"/>
  <c r="W24" i="3"/>
  <c r="V24" i="3"/>
  <c r="U24" i="3"/>
  <c r="T24" i="3"/>
  <c r="S24" i="3"/>
  <c r="R24" i="3"/>
  <c r="Q24" i="3"/>
  <c r="P24" i="3"/>
  <c r="O24" i="3"/>
  <c r="N24" i="3"/>
  <c r="M24" i="3"/>
  <c r="L24" i="3"/>
  <c r="K24" i="3"/>
  <c r="J24" i="3"/>
  <c r="I24" i="3"/>
  <c r="F24" i="3"/>
  <c r="E24" i="3"/>
  <c r="AC23" i="3"/>
  <c r="AB23" i="3"/>
  <c r="AA23" i="3"/>
  <c r="Z23" i="3"/>
  <c r="Y23" i="3"/>
  <c r="X23" i="3"/>
  <c r="W23" i="3"/>
  <c r="V23" i="3"/>
  <c r="U23" i="3"/>
  <c r="T23" i="3"/>
  <c r="S23" i="3"/>
  <c r="R23" i="3"/>
  <c r="Q23" i="3"/>
  <c r="P23" i="3"/>
  <c r="O23" i="3"/>
  <c r="N23" i="3"/>
  <c r="M23" i="3"/>
  <c r="L23" i="3"/>
  <c r="K23" i="3"/>
  <c r="J23" i="3"/>
  <c r="I23" i="3"/>
  <c r="F23" i="3"/>
  <c r="E23" i="3"/>
  <c r="AC22" i="3"/>
  <c r="AB22" i="3"/>
  <c r="AA22" i="3"/>
  <c r="Z22" i="3"/>
  <c r="Y22" i="3"/>
  <c r="X22" i="3"/>
  <c r="W22" i="3"/>
  <c r="V22" i="3"/>
  <c r="U22" i="3"/>
  <c r="T22" i="3"/>
  <c r="S22" i="3"/>
  <c r="R22" i="3"/>
  <c r="Q22" i="3"/>
  <c r="P22" i="3"/>
  <c r="O22" i="3"/>
  <c r="N22" i="3"/>
  <c r="M22" i="3"/>
  <c r="L22" i="3"/>
  <c r="K22" i="3"/>
  <c r="J22" i="3"/>
  <c r="I22" i="3"/>
  <c r="F22" i="3"/>
  <c r="E22" i="3"/>
  <c r="AC21" i="3"/>
  <c r="AB21" i="3"/>
  <c r="AA21" i="3"/>
  <c r="Z21" i="3"/>
  <c r="Y21" i="3"/>
  <c r="X21" i="3"/>
  <c r="W21" i="3"/>
  <c r="V21" i="3"/>
  <c r="U21" i="3"/>
  <c r="T21" i="3"/>
  <c r="S21" i="3"/>
  <c r="R21" i="3"/>
  <c r="Q21" i="3"/>
  <c r="P21" i="3"/>
  <c r="O21" i="3"/>
  <c r="N21" i="3"/>
  <c r="M21" i="3"/>
  <c r="L21" i="3"/>
  <c r="K21" i="3"/>
  <c r="J21" i="3"/>
  <c r="I21" i="3"/>
  <c r="F21" i="3"/>
  <c r="E21" i="3"/>
  <c r="AC20" i="3"/>
  <c r="AB20" i="3"/>
  <c r="AA20" i="3"/>
  <c r="Z20" i="3"/>
  <c r="Y20" i="3"/>
  <c r="X20" i="3"/>
  <c r="W20" i="3"/>
  <c r="V20" i="3"/>
  <c r="U20" i="3"/>
  <c r="T20" i="3"/>
  <c r="S20" i="3"/>
  <c r="R20" i="3"/>
  <c r="Q20" i="3"/>
  <c r="P20" i="3"/>
  <c r="O20" i="3"/>
  <c r="N20" i="3"/>
  <c r="M20" i="3"/>
  <c r="L20" i="3"/>
  <c r="K20" i="3"/>
  <c r="J20" i="3"/>
  <c r="I20" i="3"/>
  <c r="F20" i="3"/>
  <c r="E20" i="3"/>
  <c r="AC19" i="3"/>
  <c r="AB19" i="3"/>
  <c r="AA19" i="3"/>
  <c r="Z19" i="3"/>
  <c r="Y19" i="3"/>
  <c r="X19" i="3"/>
  <c r="W19" i="3"/>
  <c r="V19" i="3"/>
  <c r="U19" i="3"/>
  <c r="T19" i="3"/>
  <c r="S19" i="3"/>
  <c r="R19" i="3"/>
  <c r="Q19" i="3"/>
  <c r="P19" i="3"/>
  <c r="O19" i="3"/>
  <c r="N19" i="3"/>
  <c r="M19" i="3"/>
  <c r="L19" i="3"/>
  <c r="K19" i="3"/>
  <c r="J19" i="3"/>
  <c r="I19" i="3"/>
  <c r="F19" i="3"/>
  <c r="E19" i="3"/>
  <c r="AC18" i="3"/>
  <c r="AB18" i="3"/>
  <c r="AA18" i="3"/>
  <c r="Z18" i="3"/>
  <c r="Y18" i="3"/>
  <c r="X18" i="3"/>
  <c r="W18" i="3"/>
  <c r="V18" i="3"/>
  <c r="U18" i="3"/>
  <c r="T18" i="3"/>
  <c r="S18" i="3"/>
  <c r="R18" i="3"/>
  <c r="Q18" i="3"/>
  <c r="P18" i="3"/>
  <c r="O18" i="3"/>
  <c r="N18" i="3"/>
  <c r="M18" i="3"/>
  <c r="L18" i="3"/>
  <c r="K18" i="3"/>
  <c r="J18" i="3"/>
  <c r="I18" i="3"/>
  <c r="F18" i="3"/>
  <c r="E18" i="3"/>
  <c r="AC17" i="3"/>
  <c r="AB17" i="3"/>
  <c r="AA17" i="3"/>
  <c r="Z17" i="3"/>
  <c r="Y17" i="3"/>
  <c r="X17" i="3"/>
  <c r="W17" i="3"/>
  <c r="V17" i="3"/>
  <c r="U17" i="3"/>
  <c r="T17" i="3"/>
  <c r="S17" i="3"/>
  <c r="R17" i="3"/>
  <c r="Q17" i="3"/>
  <c r="P17" i="3"/>
  <c r="O17" i="3"/>
  <c r="N17" i="3"/>
  <c r="M17" i="3"/>
  <c r="L17" i="3"/>
  <c r="K17" i="3"/>
  <c r="J17" i="3"/>
  <c r="I17" i="3"/>
  <c r="F17" i="3"/>
  <c r="E17" i="3"/>
  <c r="AC16" i="3"/>
  <c r="AB16" i="3"/>
  <c r="AA16" i="3"/>
  <c r="Z16" i="3"/>
  <c r="Y16" i="3"/>
  <c r="X16" i="3"/>
  <c r="W16" i="3"/>
  <c r="V16" i="3"/>
  <c r="U16" i="3"/>
  <c r="T16" i="3"/>
  <c r="S16" i="3"/>
  <c r="R16" i="3"/>
  <c r="Q16" i="3"/>
  <c r="P16" i="3"/>
  <c r="O16" i="3"/>
  <c r="N16" i="3"/>
  <c r="M16" i="3"/>
  <c r="L16" i="3"/>
  <c r="K16" i="3"/>
  <c r="J16" i="3"/>
  <c r="I16" i="3"/>
  <c r="F16" i="3"/>
  <c r="E16" i="3"/>
  <c r="AC15" i="3"/>
  <c r="AB15" i="3"/>
  <c r="AA15" i="3"/>
  <c r="Z15" i="3"/>
  <c r="Y15" i="3"/>
  <c r="X15" i="3"/>
  <c r="W15" i="3"/>
  <c r="V15" i="3"/>
  <c r="U15" i="3"/>
  <c r="T15" i="3"/>
  <c r="S15" i="3"/>
  <c r="R15" i="3"/>
  <c r="Q15" i="3"/>
  <c r="P15" i="3"/>
  <c r="O15" i="3"/>
  <c r="N15" i="3"/>
  <c r="M15" i="3"/>
  <c r="L15" i="3"/>
  <c r="K15" i="3"/>
  <c r="J15" i="3"/>
  <c r="I15" i="3"/>
  <c r="F15" i="3"/>
  <c r="E15" i="3"/>
  <c r="AC14" i="3"/>
  <c r="AB14" i="3"/>
  <c r="AA14" i="3"/>
  <c r="Z14" i="3"/>
  <c r="Y14" i="3"/>
  <c r="X14" i="3"/>
  <c r="W14" i="3"/>
  <c r="V14" i="3"/>
  <c r="U14" i="3"/>
  <c r="T14" i="3"/>
  <c r="S14" i="3"/>
  <c r="R14" i="3"/>
  <c r="Q14" i="3"/>
  <c r="P14" i="3"/>
  <c r="O14" i="3"/>
  <c r="N14" i="3"/>
  <c r="M14" i="3"/>
  <c r="L14" i="3"/>
  <c r="K14" i="3"/>
  <c r="J14" i="3"/>
  <c r="I14" i="3"/>
  <c r="F14" i="3"/>
  <c r="E14" i="3"/>
  <c r="AC13" i="3"/>
  <c r="AB13" i="3"/>
  <c r="AA13" i="3"/>
  <c r="Z13" i="3"/>
  <c r="Y13" i="3"/>
  <c r="X13" i="3"/>
  <c r="W13" i="3"/>
  <c r="V13" i="3"/>
  <c r="U13" i="3"/>
  <c r="T13" i="3"/>
  <c r="S13" i="3"/>
  <c r="R13" i="3"/>
  <c r="Q13" i="3"/>
  <c r="P13" i="3"/>
  <c r="O13" i="3"/>
  <c r="N13" i="3"/>
  <c r="M13" i="3"/>
  <c r="L13" i="3"/>
  <c r="K13" i="3"/>
  <c r="J13" i="3"/>
  <c r="I13" i="3"/>
  <c r="F13" i="3"/>
  <c r="E13" i="3"/>
  <c r="AC12" i="3"/>
  <c r="AB12" i="3"/>
  <c r="AA12" i="3"/>
  <c r="Z12" i="3"/>
  <c r="Y12" i="3"/>
  <c r="X12" i="3"/>
  <c r="W12" i="3"/>
  <c r="V12" i="3"/>
  <c r="U12" i="3"/>
  <c r="T12" i="3"/>
  <c r="S12" i="3"/>
  <c r="R12" i="3"/>
  <c r="Q12" i="3"/>
  <c r="P12" i="3"/>
  <c r="O12" i="3"/>
  <c r="N12" i="3"/>
  <c r="M12" i="3"/>
  <c r="L12" i="3"/>
  <c r="K12" i="3"/>
  <c r="J12" i="3"/>
  <c r="I12" i="3"/>
  <c r="F12" i="3"/>
  <c r="E12" i="3"/>
  <c r="AC11" i="3"/>
  <c r="AB11" i="3"/>
  <c r="AA11" i="3"/>
  <c r="Z11" i="3"/>
  <c r="Y11" i="3"/>
  <c r="X11" i="3"/>
  <c r="W11" i="3"/>
  <c r="V11" i="3"/>
  <c r="U11" i="3"/>
  <c r="T11" i="3"/>
  <c r="S11" i="3"/>
  <c r="R11" i="3"/>
  <c r="Q11" i="3"/>
  <c r="P11" i="3"/>
  <c r="O11" i="3"/>
  <c r="N11" i="3"/>
  <c r="M11" i="3"/>
  <c r="L11" i="3"/>
  <c r="K11" i="3"/>
  <c r="J11" i="3"/>
  <c r="I11" i="3"/>
  <c r="F11" i="3"/>
  <c r="E11" i="3"/>
  <c r="AC10" i="3"/>
  <c r="AB10" i="3"/>
  <c r="AA10" i="3"/>
  <c r="Z10" i="3"/>
  <c r="Y10" i="3"/>
  <c r="X10" i="3"/>
  <c r="W10" i="3"/>
  <c r="V10" i="3"/>
  <c r="U10" i="3"/>
  <c r="T10" i="3"/>
  <c r="S10" i="3"/>
  <c r="R10" i="3"/>
  <c r="Q10" i="3"/>
  <c r="P10" i="3"/>
  <c r="O10" i="3"/>
  <c r="N10" i="3"/>
  <c r="M10" i="3"/>
  <c r="L10" i="3"/>
  <c r="K10" i="3"/>
  <c r="J10" i="3"/>
  <c r="I10" i="3"/>
  <c r="F10" i="3"/>
  <c r="E10" i="3"/>
  <c r="AC9" i="3"/>
  <c r="AB9" i="3"/>
  <c r="AA9" i="3"/>
  <c r="Z9" i="3"/>
  <c r="Y9" i="3"/>
  <c r="X9" i="3"/>
  <c r="W9" i="3"/>
  <c r="V9" i="3"/>
  <c r="U9" i="3"/>
  <c r="T9" i="3"/>
  <c r="S9" i="3"/>
  <c r="R9" i="3"/>
  <c r="Q9" i="3"/>
  <c r="P9" i="3"/>
  <c r="O9" i="3"/>
  <c r="N9" i="3"/>
  <c r="M9" i="3"/>
  <c r="L9" i="3"/>
  <c r="K9" i="3"/>
  <c r="J9" i="3"/>
  <c r="I9" i="3"/>
  <c r="F9" i="3"/>
  <c r="E9" i="3"/>
  <c r="AC8" i="3"/>
  <c r="AB8" i="3"/>
  <c r="AA8" i="3"/>
  <c r="Z8" i="3"/>
  <c r="Y8" i="3"/>
  <c r="X8" i="3"/>
  <c r="W8" i="3"/>
  <c r="V8" i="3"/>
  <c r="U8" i="3"/>
  <c r="T8" i="3"/>
  <c r="S8" i="3"/>
  <c r="R8" i="3"/>
  <c r="Q8" i="3"/>
  <c r="P8" i="3"/>
  <c r="O8" i="3"/>
  <c r="N8" i="3"/>
  <c r="M8" i="3"/>
  <c r="L8" i="3"/>
  <c r="K8" i="3"/>
  <c r="J8" i="3"/>
  <c r="I8" i="3"/>
  <c r="F8" i="3"/>
  <c r="E8" i="3"/>
  <c r="AC7" i="3"/>
  <c r="AB7" i="3"/>
  <c r="AA7" i="3"/>
  <c r="Z7" i="3"/>
  <c r="Y7" i="3"/>
  <c r="X7" i="3"/>
  <c r="W7" i="3"/>
  <c r="V7" i="3"/>
  <c r="U7" i="3"/>
  <c r="T7" i="3"/>
  <c r="S7" i="3"/>
  <c r="R7" i="3"/>
  <c r="Q7" i="3"/>
  <c r="P7" i="3"/>
  <c r="O7" i="3"/>
  <c r="N7" i="3"/>
  <c r="M7" i="3"/>
  <c r="L7" i="3"/>
  <c r="K7" i="3"/>
  <c r="J7" i="3"/>
  <c r="I7" i="3"/>
  <c r="F7" i="3"/>
  <c r="E7" i="3"/>
  <c r="AC6" i="3"/>
  <c r="AB6" i="3"/>
  <c r="AA6" i="3"/>
  <c r="Z6" i="3"/>
  <c r="Y6" i="3"/>
  <c r="X6" i="3"/>
  <c r="W6" i="3"/>
  <c r="V6" i="3"/>
  <c r="U6" i="3"/>
  <c r="T6" i="3"/>
  <c r="S6" i="3"/>
  <c r="R6" i="3"/>
  <c r="Q6" i="3"/>
  <c r="P6" i="3"/>
  <c r="O6" i="3"/>
  <c r="N6" i="3"/>
  <c r="M6" i="3"/>
  <c r="L6" i="3"/>
  <c r="K6" i="3"/>
  <c r="J6" i="3"/>
  <c r="I6" i="3"/>
  <c r="F6" i="3"/>
  <c r="E6" i="3"/>
  <c r="AC5" i="3"/>
  <c r="AB5" i="3"/>
  <c r="AA5" i="3"/>
  <c r="Z5" i="3"/>
  <c r="Y5" i="3"/>
  <c r="X5" i="3"/>
  <c r="W5" i="3"/>
  <c r="V5" i="3"/>
  <c r="U5" i="3"/>
  <c r="T5" i="3"/>
  <c r="S5" i="3"/>
  <c r="R5" i="3"/>
  <c r="Q5" i="3"/>
  <c r="P5" i="3"/>
  <c r="O5" i="3"/>
  <c r="N5" i="3"/>
  <c r="M5" i="3"/>
  <c r="L5" i="3"/>
  <c r="K5" i="3"/>
  <c r="J5" i="3"/>
  <c r="I5" i="3"/>
  <c r="F5" i="3"/>
  <c r="E5" i="3"/>
  <c r="AC4" i="3"/>
  <c r="AB4" i="3"/>
  <c r="AA4" i="3"/>
  <c r="Z4" i="3"/>
  <c r="Y4" i="3"/>
  <c r="X4" i="3"/>
  <c r="W4" i="3"/>
  <c r="V4" i="3"/>
  <c r="U4" i="3"/>
  <c r="T4" i="3"/>
  <c r="S4" i="3"/>
  <c r="R4" i="3"/>
  <c r="Q4" i="3"/>
  <c r="P4" i="3"/>
  <c r="O4" i="3"/>
  <c r="N4" i="3"/>
  <c r="M4" i="3"/>
  <c r="L4" i="3"/>
  <c r="K4" i="3"/>
  <c r="J4" i="3"/>
  <c r="I4" i="3"/>
  <c r="F4" i="3"/>
  <c r="E4" i="3"/>
  <c r="AC3" i="3"/>
  <c r="AB3" i="3"/>
  <c r="AA3" i="3"/>
  <c r="Z3" i="3"/>
  <c r="Y3" i="3"/>
  <c r="X3" i="3"/>
  <c r="W3" i="3"/>
  <c r="V3" i="3"/>
  <c r="U3" i="3"/>
  <c r="T3" i="3"/>
  <c r="S3" i="3"/>
  <c r="R3" i="3"/>
  <c r="Q3" i="3"/>
  <c r="P3" i="3"/>
  <c r="O3" i="3"/>
  <c r="N3" i="3"/>
  <c r="M3" i="3"/>
  <c r="L3" i="3"/>
  <c r="K3" i="3"/>
  <c r="J3" i="3"/>
  <c r="I3" i="3"/>
  <c r="F3" i="3"/>
  <c r="E3" i="3"/>
  <c r="G3" i="1"/>
  <c r="F3" i="1"/>
  <c r="D6" i="1" l="1"/>
  <c r="D7" i="1" l="1"/>
  <c r="D25" i="1"/>
  <c r="D8" i="1" l="1"/>
</calcChain>
</file>

<file path=xl/comments1.xml><?xml version="1.0" encoding="utf-8"?>
<comments xmlns="http://schemas.openxmlformats.org/spreadsheetml/2006/main">
  <authors>
    <author>Justina Gordon</author>
  </authors>
  <commentList>
    <comment ref="F2" authorId="0" shapeId="0">
      <text>
        <r>
          <rPr>
            <b/>
            <sz val="9"/>
            <color indexed="81"/>
            <rFont val="Tahoma"/>
            <family val="2"/>
          </rPr>
          <t xml:space="preserve">Justina Gordon:
</t>
        </r>
        <r>
          <rPr>
            <b/>
            <sz val="12"/>
            <color indexed="10"/>
            <rFont val="Tahoma"/>
            <family val="2"/>
          </rPr>
          <t>YOS Calculation Error tenure 8 years converted to 6 employee ID 94796 Amy Alexander</t>
        </r>
        <r>
          <rPr>
            <sz val="9"/>
            <color indexed="10"/>
            <rFont val="Tahoma"/>
            <family val="2"/>
          </rPr>
          <t xml:space="preserve">
</t>
        </r>
      </text>
    </comment>
    <comment ref="I2" authorId="0" shapeId="0">
      <text>
        <r>
          <rPr>
            <b/>
            <sz val="18"/>
            <color indexed="53"/>
            <rFont val="Tahoma"/>
            <family val="2"/>
          </rPr>
          <t xml:space="preserve">This column is using the INDEX Match calculation. Have an error (6/17/2019)
</t>
        </r>
        <r>
          <rPr>
            <sz val="9"/>
            <color indexed="81"/>
            <rFont val="Tahoma"/>
            <family val="2"/>
          </rPr>
          <t xml:space="preserve">
Grade 20 - Years 20 is bring in 66,583 instead of 69,258
N/A Not sure what up.
Years of service at 4 years and change to 2 years</t>
        </r>
      </text>
    </comment>
  </commentList>
</comments>
</file>

<file path=xl/sharedStrings.xml><?xml version="1.0" encoding="utf-8"?>
<sst xmlns="http://schemas.openxmlformats.org/spreadsheetml/2006/main" count="47" uniqueCount="47">
  <si>
    <t>TENURE YEARS</t>
  </si>
  <si>
    <t>YOS Code</t>
  </si>
  <si>
    <t>Grade Value</t>
  </si>
  <si>
    <t>Employee 20 Year Plan Salary</t>
  </si>
  <si>
    <t>Years to Max Salary</t>
  </si>
  <si>
    <t xml:space="preserve">Progression </t>
  </si>
  <si>
    <t>Grade</t>
  </si>
  <si>
    <t>MIN</t>
  </si>
  <si>
    <t>MID</t>
  </si>
  <si>
    <t>Max Salary</t>
  </si>
  <si>
    <t>Diff 
(max-min)</t>
  </si>
  <si>
    <t>Diff
(max-min/# of yrs in pos.)</t>
  </si>
  <si>
    <t>0 &lt; 2
0.0 to 1.99</t>
  </si>
  <si>
    <t>2 &lt; 4 Yrs</t>
  </si>
  <si>
    <t>4 &lt; 6 Yrs</t>
  </si>
  <si>
    <t>6 &lt; 8 yrs
6.0 to 7.99</t>
  </si>
  <si>
    <t>8 &lt; 10 yrs
8.0 to 9.99</t>
  </si>
  <si>
    <t>10 &lt; 12 yrs
10.0 to 11.99</t>
  </si>
  <si>
    <t>12 &lt; 14 yrs
12.0 to 13.99</t>
  </si>
  <si>
    <t>14 &lt; 16 Yrs
14.0 to 15.99</t>
  </si>
  <si>
    <t>16 &lt; 18 Yrs
16.0 to 17.99</t>
  </si>
  <si>
    <t>18 &gt; 20 Yrs
18.0 - 19.99</t>
  </si>
  <si>
    <t>20 &lt; 22 Yrs
20.0 to 21.99</t>
  </si>
  <si>
    <t>22 &lt; 24 Yrs
22.0 to 23.99</t>
  </si>
  <si>
    <t>24 &lt; 26 Yrs
24.0 to 25.99</t>
  </si>
  <si>
    <t>26 &lt; 28 Yrs
26.0 - 27.99</t>
  </si>
  <si>
    <t>28 &lt; 30 Yrs
28.0 to 29.99</t>
  </si>
  <si>
    <t>30 &lt; 32 Yrs
30.0 to 31.99</t>
  </si>
  <si>
    <t>32 &lt; 34
32.0 to 33.99</t>
  </si>
  <si>
    <t>34 &lt; 36
34.00 to 35.99</t>
  </si>
  <si>
    <t>36 &lt; 38
36.00 to 37.99</t>
  </si>
  <si>
    <t>38 &lt; 40
38.00 to 39.99</t>
  </si>
  <si>
    <t>40 or More</t>
  </si>
  <si>
    <t>Check Max</t>
  </si>
  <si>
    <t>ICS Target Salary Calculation Sheet</t>
  </si>
  <si>
    <t>Tenure is defined as the length of time since an employee’s most recent permanent appointment after a separation of six (6) months or more. Contract, Temporary and/or Fee time is calculated based on hours worked</t>
  </si>
  <si>
    <t>Important Notes</t>
  </si>
  <si>
    <t>2018 Classification &amp; Compensation Plan
(Click to Open)</t>
  </si>
  <si>
    <t>Enter Your Current Salary</t>
  </si>
  <si>
    <t>The current salary must be entered. If the current salary is not entered, your calculations will be incorrect.</t>
  </si>
  <si>
    <r>
      <t>If you are "</t>
    </r>
    <r>
      <rPr>
        <i/>
        <sz val="14"/>
        <rFont val="Times New Roman"/>
        <family val="1"/>
      </rPr>
      <t>not"</t>
    </r>
    <r>
      <rPr>
        <sz val="14"/>
        <rFont val="Times New Roman"/>
        <family val="1"/>
      </rPr>
      <t xml:space="preserve"> receiving an increase, your current salary will not change.</t>
    </r>
  </si>
  <si>
    <r>
      <t xml:space="preserve">*Increase Y/N
</t>
    </r>
    <r>
      <rPr>
        <b/>
        <i/>
        <sz val="14"/>
        <rFont val="Times New Roman"/>
        <family val="1"/>
      </rPr>
      <t>(Based on the current salary you provided above)</t>
    </r>
  </si>
  <si>
    <r>
      <t xml:space="preserve">Enter Your Tenure Years
</t>
    </r>
    <r>
      <rPr>
        <b/>
        <sz val="10"/>
        <rFont val="Times New Roman"/>
        <family val="1"/>
      </rPr>
      <t>(Years should be calculated using your appointment date up to January 1, 2020)</t>
    </r>
  </si>
  <si>
    <t xml:space="preserve">
Target salary shown to the left is based on unoffical data provided by.  Employees will receive an official notfication.  The amount shown would be your target salary, pending budget approval. This is a one time fix, therefore, if you are promoted to a position for which your salary is higher, then this information is no longer valid.
</t>
  </si>
  <si>
    <r>
      <t>If you are receiving an increase, your salary for "</t>
    </r>
    <r>
      <rPr>
        <b/>
        <sz val="24"/>
        <color rgb="FFFF0000"/>
        <rFont val="Times New Roman"/>
        <family val="1"/>
      </rPr>
      <t>Phase I"</t>
    </r>
    <r>
      <rPr>
        <b/>
        <sz val="24"/>
        <rFont val="Times New Roman"/>
        <family val="1"/>
      </rPr>
      <t xml:space="preserve"> will be.</t>
    </r>
  </si>
  <si>
    <r>
      <t>Target (</t>
    </r>
    <r>
      <rPr>
        <b/>
        <sz val="24"/>
        <color rgb="FFFF0000"/>
        <rFont val="Times New Roman"/>
        <family val="1"/>
      </rPr>
      <t>Phase II</t>
    </r>
    <r>
      <rPr>
        <b/>
        <sz val="24"/>
        <rFont val="Times New Roman"/>
        <family val="1"/>
      </rPr>
      <t>) Salary is based on information provided
(</t>
    </r>
    <r>
      <rPr>
        <b/>
        <i/>
        <sz val="16"/>
        <rFont val="Times New Roman"/>
        <family val="1"/>
      </rPr>
      <t>Pending budget aproval</t>
    </r>
    <r>
      <rPr>
        <b/>
        <sz val="24"/>
        <rFont val="Times New Roman"/>
        <family val="1"/>
      </rPr>
      <t>)</t>
    </r>
  </si>
  <si>
    <r>
      <t xml:space="preserve">Enter Your Grade Here
</t>
    </r>
    <r>
      <rPr>
        <b/>
        <sz val="18"/>
        <color rgb="FFFF0000"/>
        <rFont val="Times New Roman"/>
        <family val="1"/>
      </rPr>
      <t>(Add your grade on 1/1/2020)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</si>
</sst>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quot;$&quot;#,##0"/>
    <numFmt numFmtId="166" formatCode="0.0"/>
  </numFmts>
  <fonts count="31"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0"/>
      <name val="Arial"/>
      <family val="2"/>
    </font>
    <font>
      <sz val="11"/>
      <name val="Calibri"/>
      <family val="2"/>
      <scheme val="minor"/>
    </font>
    <font>
      <b/>
      <sz val="18"/>
      <color indexed="53"/>
      <name val="Tahoma"/>
      <family val="2"/>
    </font>
    <font>
      <b/>
      <sz val="12"/>
      <color indexed="10"/>
      <name val="Tahoma"/>
      <family val="2"/>
    </font>
    <font>
      <sz val="9"/>
      <color indexed="10"/>
      <name val="Tahoma"/>
      <family val="2"/>
    </font>
    <font>
      <b/>
      <sz val="11"/>
      <name val="Calibri Light"/>
      <family val="2"/>
    </font>
    <font>
      <b/>
      <sz val="11"/>
      <name val="Calibri"/>
      <family val="2"/>
      <scheme val="minor"/>
    </font>
    <font>
      <sz val="11"/>
      <name val="Calibri Light"/>
      <family val="2"/>
    </font>
    <font>
      <b/>
      <sz val="24"/>
      <name val="Calibri"/>
      <family val="2"/>
      <scheme val="minor"/>
    </font>
    <font>
      <b/>
      <sz val="24"/>
      <color theme="0"/>
      <name val="Comic Sans MS"/>
      <family val="4"/>
    </font>
    <font>
      <sz val="28"/>
      <color theme="0"/>
      <name val="Comic Sans MS"/>
      <family val="4"/>
    </font>
    <font>
      <b/>
      <sz val="24"/>
      <name val="Times New Roman"/>
      <family val="1"/>
    </font>
    <font>
      <b/>
      <i/>
      <sz val="24"/>
      <color rgb="FFFF0000"/>
      <name val="Times New Roman"/>
      <family val="1"/>
    </font>
    <font>
      <u/>
      <sz val="11"/>
      <color theme="10"/>
      <name val="Calibri"/>
      <family val="2"/>
      <scheme val="minor"/>
    </font>
    <font>
      <b/>
      <i/>
      <sz val="24"/>
      <name val="Calibri Light"/>
      <family val="2"/>
    </font>
    <font>
      <b/>
      <i/>
      <sz val="24"/>
      <name val="Times New Roman"/>
      <family val="1"/>
    </font>
    <font>
      <sz val="14"/>
      <color theme="1"/>
      <name val="Times New Roman"/>
      <family val="1"/>
    </font>
    <font>
      <sz val="14"/>
      <name val="Times New Roman"/>
      <family val="1"/>
    </font>
    <font>
      <u/>
      <sz val="14"/>
      <color theme="10"/>
      <name val="Calibri"/>
      <family val="2"/>
      <scheme val="minor"/>
    </font>
    <font>
      <b/>
      <sz val="24"/>
      <color rgb="FFFF0000"/>
      <name val="Times New Roman"/>
      <family val="1"/>
    </font>
    <font>
      <b/>
      <i/>
      <sz val="14"/>
      <name val="Times New Roman"/>
      <family val="1"/>
    </font>
    <font>
      <b/>
      <i/>
      <sz val="16"/>
      <name val="Times New Roman"/>
      <family val="1"/>
    </font>
    <font>
      <i/>
      <sz val="14"/>
      <name val="Times New Roman"/>
      <family val="1"/>
    </font>
    <font>
      <b/>
      <i/>
      <sz val="36"/>
      <color rgb="FFFF0000"/>
      <name val="Times New Roman"/>
      <family val="1"/>
    </font>
    <font>
      <b/>
      <sz val="10"/>
      <name val="Times New Roman"/>
      <family val="1"/>
    </font>
    <font>
      <b/>
      <sz val="18"/>
      <color rgb="FFFF0000"/>
      <name val="Times New Roman"/>
      <family val="1"/>
    </font>
  </fonts>
  <fills count="10">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s>
  <cellStyleXfs count="3">
    <xf numFmtId="0" fontId="0" fillId="0" borderId="0"/>
    <xf numFmtId="0" fontId="5" fillId="0" borderId="0"/>
    <xf numFmtId="0" fontId="18" fillId="0" borderId="0" applyNumberFormat="0" applyFill="0" applyBorder="0" applyAlignment="0" applyProtection="0"/>
  </cellStyleXfs>
  <cellXfs count="67">
    <xf numFmtId="0" fontId="0" fillId="0" borderId="0" xfId="0"/>
    <xf numFmtId="0" fontId="4" fillId="0" borderId="0" xfId="0" applyFont="1"/>
    <xf numFmtId="165" fontId="4" fillId="0" borderId="0" xfId="0" applyNumberFormat="1" applyFont="1" applyAlignment="1">
      <alignment horizontal="center"/>
    </xf>
    <xf numFmtId="0" fontId="4" fillId="0" borderId="0" xfId="0" applyFont="1" applyAlignment="1">
      <alignment horizontal="center"/>
    </xf>
    <xf numFmtId="0" fontId="0" fillId="0" borderId="0" xfId="0" applyFont="1" applyAlignment="1">
      <alignment horizontal="center"/>
    </xf>
    <xf numFmtId="0" fontId="0" fillId="0" borderId="0" xfId="0" applyFont="1" applyAlignment="1">
      <alignment horizontal="center" wrapText="1"/>
    </xf>
    <xf numFmtId="0" fontId="1" fillId="5"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0" xfId="0" applyFont="1"/>
    <xf numFmtId="165" fontId="4" fillId="5" borderId="3" xfId="1" applyNumberFormat="1" applyFont="1" applyFill="1" applyBorder="1" applyAlignment="1">
      <alignment horizontal="center"/>
    </xf>
    <xf numFmtId="164" fontId="4" fillId="5" borderId="3" xfId="1" applyNumberFormat="1" applyFont="1" applyFill="1" applyBorder="1" applyAlignment="1">
      <alignment horizontal="center"/>
    </xf>
    <xf numFmtId="164" fontId="4" fillId="3" borderId="3" xfId="1" applyNumberFormat="1" applyFont="1" applyFill="1" applyBorder="1" applyAlignment="1">
      <alignment horizontal="center"/>
    </xf>
    <xf numFmtId="165" fontId="0" fillId="0" borderId="4" xfId="0" applyNumberFormat="1" applyFont="1" applyFill="1" applyBorder="1" applyAlignment="1">
      <alignment horizontal="center"/>
    </xf>
    <xf numFmtId="165" fontId="1" fillId="2" borderId="2" xfId="1" applyNumberFormat="1" applyFont="1" applyFill="1" applyBorder="1" applyAlignment="1">
      <alignment horizontal="center" vertical="center"/>
    </xf>
    <xf numFmtId="3" fontId="1" fillId="2" borderId="2"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165" fontId="4" fillId="2" borderId="3" xfId="1" applyNumberFormat="1" applyFont="1" applyFill="1" applyBorder="1" applyAlignment="1">
      <alignment horizontal="center"/>
    </xf>
    <xf numFmtId="165" fontId="4" fillId="2" borderId="5" xfId="1" applyNumberFormat="1" applyFont="1" applyFill="1" applyBorder="1" applyAlignment="1">
      <alignment horizontal="center"/>
    </xf>
    <xf numFmtId="1" fontId="4" fillId="0" borderId="0" xfId="0" applyNumberFormat="1" applyFont="1"/>
    <xf numFmtId="1" fontId="1" fillId="2" borderId="2" xfId="1" applyNumberFormat="1" applyFont="1" applyFill="1" applyBorder="1" applyAlignment="1">
      <alignment horizontal="center" vertical="center" wrapText="1"/>
    </xf>
    <xf numFmtId="1" fontId="1" fillId="2" borderId="3" xfId="1" applyNumberFormat="1" applyFont="1" applyFill="1" applyBorder="1" applyAlignment="1">
      <alignment horizontal="center"/>
    </xf>
    <xf numFmtId="1" fontId="1" fillId="2" borderId="5" xfId="1" applyNumberFormat="1" applyFont="1" applyFill="1" applyBorder="1" applyAlignment="1">
      <alignment horizontal="center"/>
    </xf>
    <xf numFmtId="1" fontId="0" fillId="0" borderId="0" xfId="0" applyNumberFormat="1"/>
    <xf numFmtId="164" fontId="1" fillId="8" borderId="2" xfId="0" applyNumberFormat="1" applyFont="1" applyFill="1" applyBorder="1" applyAlignment="1">
      <alignment horizontal="center" vertical="center" wrapText="1"/>
    </xf>
    <xf numFmtId="164" fontId="1" fillId="7" borderId="2" xfId="0" applyNumberFormat="1" applyFont="1" applyFill="1" applyBorder="1" applyAlignment="1">
      <alignment horizontal="center" vertical="center" wrapText="1"/>
    </xf>
    <xf numFmtId="164" fontId="4" fillId="8" borderId="3" xfId="0" applyNumberFormat="1" applyFont="1" applyFill="1" applyBorder="1" applyAlignment="1">
      <alignment horizontal="center"/>
    </xf>
    <xf numFmtId="164" fontId="4" fillId="7" borderId="3" xfId="0" applyNumberFormat="1" applyFont="1" applyFill="1" applyBorder="1" applyAlignment="1">
      <alignment horizontal="center"/>
    </xf>
    <xf numFmtId="164" fontId="0" fillId="8" borderId="3" xfId="0" applyNumberFormat="1" applyFont="1" applyFill="1" applyBorder="1" applyAlignment="1">
      <alignment horizontal="center"/>
    </xf>
    <xf numFmtId="164" fontId="0" fillId="0" borderId="0" xfId="0" applyNumberFormat="1"/>
    <xf numFmtId="3" fontId="4" fillId="0" borderId="0" xfId="0" applyNumberFormat="1" applyFont="1" applyAlignment="1">
      <alignment horizontal="center"/>
    </xf>
    <xf numFmtId="165" fontId="4" fillId="2" borderId="4" xfId="1" applyNumberFormat="1" applyFont="1" applyFill="1" applyBorder="1" applyAlignment="1">
      <alignment horizontal="center"/>
    </xf>
    <xf numFmtId="164" fontId="10" fillId="2" borderId="1" xfId="0" applyNumberFormat="1" applyFont="1" applyFill="1" applyBorder="1" applyAlignment="1">
      <alignment horizontal="center" wrapText="1"/>
    </xf>
    <xf numFmtId="0" fontId="10" fillId="4" borderId="1" xfId="0" applyFont="1" applyFill="1" applyBorder="1" applyAlignment="1">
      <alignment horizontal="center" wrapText="1"/>
    </xf>
    <xf numFmtId="1" fontId="11" fillId="6" borderId="1" xfId="0" applyNumberFormat="1" applyFont="1" applyFill="1" applyBorder="1" applyAlignment="1">
      <alignment horizontal="center" vertical="center" textRotation="90" wrapText="1"/>
    </xf>
    <xf numFmtId="0" fontId="12" fillId="0" borderId="0" xfId="0" applyFont="1" applyAlignment="1">
      <alignment wrapText="1"/>
    </xf>
    <xf numFmtId="0" fontId="12" fillId="4" borderId="1" xfId="0" applyFont="1" applyFill="1" applyBorder="1" applyAlignment="1">
      <alignment horizontal="center"/>
    </xf>
    <xf numFmtId="1" fontId="11" fillId="6" borderId="1" xfId="0" applyNumberFormat="1" applyFont="1" applyFill="1" applyBorder="1" applyAlignment="1">
      <alignment horizontal="center"/>
    </xf>
    <xf numFmtId="0" fontId="12" fillId="0" borderId="0" xfId="0" applyFont="1"/>
    <xf numFmtId="0" fontId="6" fillId="0" borderId="0" xfId="0" applyFont="1"/>
    <xf numFmtId="0" fontId="12" fillId="0" borderId="0" xfId="0" applyFont="1" applyAlignment="1">
      <alignment horizontal="center"/>
    </xf>
    <xf numFmtId="1" fontId="12" fillId="0" borderId="0" xfId="0" applyNumberFormat="1" applyFont="1" applyAlignment="1">
      <alignment horizontal="center"/>
    </xf>
    <xf numFmtId="164" fontId="12" fillId="0" borderId="0" xfId="0" applyNumberFormat="1" applyFont="1" applyAlignment="1">
      <alignment horizontal="center"/>
    </xf>
    <xf numFmtId="2" fontId="11" fillId="0" borderId="0" xfId="0" applyNumberFormat="1" applyFont="1" applyAlignment="1">
      <alignment horizontal="center"/>
    </xf>
    <xf numFmtId="1" fontId="11" fillId="0" borderId="0" xfId="0" applyNumberFormat="1" applyFont="1" applyAlignment="1">
      <alignment horizontal="center"/>
    </xf>
    <xf numFmtId="164" fontId="6" fillId="0" borderId="0" xfId="0" applyNumberFormat="1" applyFont="1"/>
    <xf numFmtId="2" fontId="11" fillId="6" borderId="6" xfId="0" applyNumberFormat="1" applyFont="1" applyFill="1" applyBorder="1" applyAlignment="1">
      <alignment horizontal="center" vertical="center" textRotation="90" wrapText="1"/>
    </xf>
    <xf numFmtId="0" fontId="12" fillId="0" borderId="0" xfId="0" applyFont="1" applyBorder="1"/>
    <xf numFmtId="0" fontId="12" fillId="0" borderId="0" xfId="0" applyFont="1" applyBorder="1" applyAlignment="1">
      <alignment wrapText="1"/>
    </xf>
    <xf numFmtId="0" fontId="13" fillId="0" borderId="2" xfId="0" applyFont="1" applyFill="1" applyBorder="1" applyAlignment="1">
      <alignment horizontal="center" vertical="center" wrapText="1"/>
    </xf>
    <xf numFmtId="0" fontId="15" fillId="4" borderId="0" xfId="0" applyFont="1" applyFill="1" applyAlignment="1">
      <alignment horizontal="center" vertical="center" wrapText="1"/>
    </xf>
    <xf numFmtId="0" fontId="16" fillId="0" borderId="2" xfId="0" applyFont="1" applyFill="1" applyBorder="1" applyAlignment="1">
      <alignment horizontal="center" vertical="center"/>
    </xf>
    <xf numFmtId="1" fontId="16" fillId="0" borderId="2" xfId="0" applyNumberFormat="1" applyFont="1" applyFill="1" applyBorder="1" applyAlignment="1" applyProtection="1">
      <alignment horizontal="center" vertical="center"/>
      <protection locked="0"/>
    </xf>
    <xf numFmtId="164" fontId="16" fillId="0" borderId="2" xfId="0" applyNumberFormat="1" applyFont="1" applyFill="1" applyBorder="1" applyAlignment="1" applyProtection="1">
      <alignment horizontal="center" vertical="center"/>
      <protection locked="0"/>
    </xf>
    <xf numFmtId="0" fontId="16" fillId="0" borderId="2" xfId="0" applyFont="1" applyFill="1" applyBorder="1" applyAlignment="1">
      <alignment horizontal="center" vertical="center" wrapText="1"/>
    </xf>
    <xf numFmtId="166" fontId="16" fillId="9" borderId="2" xfId="0" applyNumberFormat="1" applyFont="1" applyFill="1" applyBorder="1" applyAlignment="1" applyProtection="1">
      <alignment horizontal="center" vertical="center"/>
      <protection locked="0"/>
    </xf>
    <xf numFmtId="0" fontId="16" fillId="9" borderId="2" xfId="0" applyFont="1" applyFill="1" applyBorder="1" applyAlignment="1">
      <alignment horizontal="center" vertical="center" wrapText="1"/>
    </xf>
    <xf numFmtId="164" fontId="17" fillId="9" borderId="2" xfId="0" applyNumberFormat="1" applyFont="1" applyFill="1" applyBorder="1" applyAlignment="1">
      <alignment horizontal="center" vertical="center"/>
    </xf>
    <xf numFmtId="164" fontId="19" fillId="0" borderId="2" xfId="0" applyNumberFormat="1" applyFont="1" applyFill="1" applyBorder="1" applyAlignment="1">
      <alignment horizontal="center" vertical="center"/>
    </xf>
    <xf numFmtId="0" fontId="12" fillId="0" borderId="2" xfId="0" applyFont="1" applyBorder="1" applyAlignment="1">
      <alignment wrapText="1"/>
    </xf>
    <xf numFmtId="0" fontId="22" fillId="9" borderId="4" xfId="0" applyFont="1" applyFill="1" applyBorder="1" applyAlignment="1">
      <alignment horizontal="center" vertical="center" wrapText="1"/>
    </xf>
    <xf numFmtId="0" fontId="21" fillId="0" borderId="2" xfId="0" applyFont="1" applyBorder="1" applyAlignment="1">
      <alignment horizontal="center" vertical="center" wrapText="1"/>
    </xf>
    <xf numFmtId="0" fontId="23" fillId="0" borderId="2" xfId="2" applyFont="1" applyBorder="1" applyAlignment="1" applyProtection="1">
      <alignment horizontal="center" vertical="center" wrapText="1"/>
      <protection locked="0"/>
    </xf>
    <xf numFmtId="164" fontId="20" fillId="0" borderId="2" xfId="0" applyNumberFormat="1" applyFont="1" applyFill="1" applyBorder="1" applyAlignment="1">
      <alignment horizontal="center" vertical="center"/>
    </xf>
    <xf numFmtId="164" fontId="28" fillId="9" borderId="2" xfId="0" applyNumberFormat="1" applyFont="1" applyFill="1" applyBorder="1" applyAlignment="1">
      <alignment horizontal="center" vertical="center"/>
    </xf>
    <xf numFmtId="0" fontId="22" fillId="9"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0" fillId="0" borderId="0" xfId="0" applyFont="1" applyAlignment="1">
      <alignment horizontal="center" wrapText="1"/>
    </xf>
  </cellXfs>
  <cellStyles count="3">
    <cellStyle name="Hyperlink"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mployeecentral.co.fulton.ga.us/Training/Documents/Class_and_Comp_Plan_061318.pdf" TargetMode="Externa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showGridLines="0" tabSelected="1" showRuler="0" zoomScale="80" zoomScaleNormal="80" zoomScalePageLayoutView="55" workbookViewId="0">
      <selection activeCell="K3" sqref="K3"/>
    </sheetView>
  </sheetViews>
  <sheetFormatPr defaultColWidth="20.7265625" defaultRowHeight="14.5" x14ac:dyDescent="0.35"/>
  <cols>
    <col min="1" max="1" width="3.7265625" style="46" customWidth="1"/>
    <col min="2" max="2" width="2.7265625" style="46" customWidth="1"/>
    <col min="3" max="3" width="69.453125" style="39" customWidth="1"/>
    <col min="4" max="4" width="55.81640625" style="40" customWidth="1"/>
    <col min="5" max="5" width="8" style="42" hidden="1" customWidth="1"/>
    <col min="6" max="7" width="5.54296875" style="43" hidden="1" customWidth="1"/>
    <col min="8" max="8" width="4.26953125" style="39" hidden="1" customWidth="1"/>
    <col min="9" max="9" width="2.81640625" style="41" hidden="1" customWidth="1"/>
    <col min="10" max="10" width="6.1796875" style="37" customWidth="1"/>
    <col min="11" max="11" width="83.81640625" style="34" customWidth="1"/>
    <col min="12" max="16384" width="20.7265625" style="37"/>
  </cols>
  <sheetData>
    <row r="1" spans="1:11" ht="9" customHeight="1" thickBot="1" x14ac:dyDescent="0.4"/>
    <row r="2" spans="1:11" s="34" customFormat="1" ht="90" customHeight="1" thickBot="1" x14ac:dyDescent="0.4">
      <c r="A2" s="47"/>
      <c r="B2" s="47"/>
      <c r="C2" s="65" t="s">
        <v>34</v>
      </c>
      <c r="D2" s="65"/>
      <c r="E2" s="45" t="s">
        <v>0</v>
      </c>
      <c r="F2" s="33" t="s">
        <v>1</v>
      </c>
      <c r="G2" s="33" t="s">
        <v>2</v>
      </c>
      <c r="H2" s="32"/>
      <c r="I2" s="31" t="s">
        <v>3</v>
      </c>
      <c r="K2" s="49" t="s">
        <v>36</v>
      </c>
    </row>
    <row r="3" spans="1:11" ht="108" customHeight="1" thickBot="1" x14ac:dyDescent="0.4">
      <c r="C3" s="53" t="s">
        <v>46</v>
      </c>
      <c r="D3" s="51">
        <v>23</v>
      </c>
      <c r="E3" s="37"/>
      <c r="F3" s="36">
        <f>VALUE(IF(D4&gt;=40,40, IF(D4&gt;=38,38, IF(D4&gt;=36,36, IF(D4&gt;=34,34, IF(D4&gt;=32,32, IF(D4&gt;=30,30, IF(D4&gt;=28,28, IF(D4&gt;=26,26, IF(D4&gt;=24,24, IF(D4&gt;=22,22, IF(D4&gt;=20,20, IF(D4&gt;=18,18, IF(D4&gt;=16,16, IF(D4&gt;=14,14, IF(D4&gt;=12,12, IF(D4&gt;=10,10, IF(D4&gt;=8,8, IF(D4&gt;=6,6, IF(D4&gt;=4,4, IF(D4&gt;=2,2, IF(D4&gt;=0,0,))))))))))))))))))))))</f>
        <v>14</v>
      </c>
      <c r="G3" s="36">
        <f>D3</f>
        <v>23</v>
      </c>
      <c r="H3" s="35"/>
      <c r="I3" s="37"/>
      <c r="K3" s="61" t="s">
        <v>37</v>
      </c>
    </row>
    <row r="4" spans="1:11" ht="108" customHeight="1" thickBot="1" x14ac:dyDescent="0.4">
      <c r="C4" s="55" t="s">
        <v>42</v>
      </c>
      <c r="D4" s="54">
        <v>14</v>
      </c>
      <c r="K4" s="59" t="s">
        <v>35</v>
      </c>
    </row>
    <row r="5" spans="1:11" ht="108" customHeight="1" thickBot="1" x14ac:dyDescent="0.4">
      <c r="C5" s="50" t="s">
        <v>38</v>
      </c>
      <c r="D5" s="52">
        <v>50000</v>
      </c>
      <c r="E5" s="38"/>
      <c r="F5" s="38"/>
      <c r="G5" s="38"/>
      <c r="H5" s="38"/>
      <c r="I5" s="44"/>
      <c r="K5" s="60" t="s">
        <v>39</v>
      </c>
    </row>
    <row r="6" spans="1:11" ht="108" customHeight="1" thickBot="1" x14ac:dyDescent="0.4">
      <c r="C6" s="55" t="s">
        <v>45</v>
      </c>
      <c r="D6" s="56">
        <f>INDEX('20 Year Plan'!$A$1:$AB$46,MATCH('Tenure Calculation'!G3,'20 Year Plan'!$A$1:$A$46,0),MATCH('Tenure Calculation'!F3,'20 Year Plan'!$A$1:$AB$1,0))</f>
        <v>77635.60000000002</v>
      </c>
      <c r="E6" s="38"/>
      <c r="F6" s="38"/>
      <c r="G6" s="38"/>
      <c r="H6" s="38"/>
      <c r="I6" s="44"/>
      <c r="K6" s="59" t="s">
        <v>43</v>
      </c>
    </row>
    <row r="7" spans="1:11" ht="108" customHeight="1" thickBot="1" x14ac:dyDescent="0.4">
      <c r="C7" s="53" t="s">
        <v>41</v>
      </c>
      <c r="D7" s="62" t="str">
        <f>IF(D6&gt;D5,"Yes - Increase", "No Increase")</f>
        <v>Yes - Increase</v>
      </c>
      <c r="E7" s="38"/>
      <c r="F7" s="38"/>
      <c r="G7" s="38"/>
      <c r="H7" s="38"/>
      <c r="I7" s="44"/>
      <c r="K7" s="58"/>
    </row>
    <row r="8" spans="1:11" ht="108" customHeight="1" thickBot="1" x14ac:dyDescent="0.4">
      <c r="C8" s="55" t="s">
        <v>44</v>
      </c>
      <c r="D8" s="63">
        <f>IF(D7="No Increase",D5,(D5+D25))</f>
        <v>63817.80000000001</v>
      </c>
      <c r="E8" s="38"/>
      <c r="F8" s="38"/>
      <c r="G8" s="38"/>
      <c r="H8" s="38"/>
      <c r="I8" s="44"/>
      <c r="K8" s="64" t="s">
        <v>40</v>
      </c>
    </row>
    <row r="9" spans="1:11" x14ac:dyDescent="0.35">
      <c r="C9" s="38"/>
      <c r="D9" s="38"/>
      <c r="E9" s="38"/>
      <c r="F9" s="38"/>
      <c r="G9" s="38"/>
      <c r="H9" s="38"/>
      <c r="I9" s="44"/>
    </row>
    <row r="10" spans="1:11" x14ac:dyDescent="0.35">
      <c r="C10" s="38"/>
      <c r="D10" s="38"/>
      <c r="E10" s="38"/>
      <c r="F10" s="38"/>
      <c r="G10" s="38"/>
      <c r="H10" s="38"/>
      <c r="I10" s="44"/>
    </row>
    <row r="11" spans="1:11" x14ac:dyDescent="0.35">
      <c r="C11" s="38"/>
      <c r="D11" s="38"/>
      <c r="E11" s="38"/>
      <c r="F11" s="38"/>
      <c r="G11" s="38"/>
      <c r="H11" s="38"/>
      <c r="I11" s="44"/>
    </row>
    <row r="12" spans="1:11" x14ac:dyDescent="0.35">
      <c r="C12" s="38"/>
      <c r="D12" s="38"/>
      <c r="E12" s="38"/>
      <c r="F12" s="38"/>
      <c r="G12" s="38"/>
      <c r="H12" s="38"/>
      <c r="I12" s="44"/>
    </row>
    <row r="13" spans="1:11" x14ac:dyDescent="0.35">
      <c r="C13" s="38"/>
      <c r="D13" s="38"/>
      <c r="E13" s="38"/>
      <c r="F13" s="38"/>
      <c r="G13" s="38"/>
      <c r="H13" s="38"/>
      <c r="I13" s="44"/>
    </row>
    <row r="14" spans="1:11" x14ac:dyDescent="0.35">
      <c r="C14" s="38"/>
      <c r="D14" s="38"/>
      <c r="E14" s="38"/>
      <c r="F14" s="38"/>
      <c r="G14" s="38"/>
      <c r="H14" s="38"/>
      <c r="I14" s="44"/>
    </row>
    <row r="15" spans="1:11" x14ac:dyDescent="0.35">
      <c r="C15" s="38"/>
      <c r="D15" s="38"/>
      <c r="E15" s="38"/>
      <c r="F15" s="38"/>
      <c r="G15" s="38"/>
      <c r="H15" s="38"/>
      <c r="I15" s="44"/>
    </row>
    <row r="16" spans="1:11" x14ac:dyDescent="0.35">
      <c r="C16" s="38"/>
      <c r="D16" s="38"/>
      <c r="E16" s="38"/>
      <c r="F16" s="38"/>
      <c r="G16" s="38"/>
      <c r="H16" s="38"/>
      <c r="I16" s="44"/>
    </row>
    <row r="17" spans="3:9" x14ac:dyDescent="0.35">
      <c r="C17" s="38"/>
      <c r="D17" s="38"/>
      <c r="E17" s="38"/>
      <c r="F17" s="38"/>
      <c r="G17" s="38"/>
      <c r="H17" s="38"/>
      <c r="I17" s="44"/>
    </row>
    <row r="18" spans="3:9" x14ac:dyDescent="0.35">
      <c r="C18" s="38"/>
      <c r="D18" s="38"/>
      <c r="E18" s="38"/>
      <c r="F18" s="38"/>
      <c r="G18" s="38"/>
      <c r="H18" s="38"/>
      <c r="I18" s="44"/>
    </row>
    <row r="19" spans="3:9" x14ac:dyDescent="0.35">
      <c r="C19" s="38"/>
      <c r="D19" s="38"/>
      <c r="E19" s="38"/>
      <c r="F19" s="38"/>
      <c r="G19" s="38"/>
      <c r="H19" s="38"/>
      <c r="I19" s="44"/>
    </row>
    <row r="20" spans="3:9" x14ac:dyDescent="0.35">
      <c r="C20" s="38"/>
      <c r="D20" s="38"/>
      <c r="E20" s="38"/>
      <c r="F20" s="38"/>
      <c r="G20" s="38"/>
      <c r="H20" s="38"/>
      <c r="I20" s="44"/>
    </row>
    <row r="21" spans="3:9" x14ac:dyDescent="0.35">
      <c r="C21" s="38"/>
      <c r="D21" s="38"/>
      <c r="E21" s="38"/>
      <c r="F21" s="38"/>
      <c r="G21" s="38"/>
      <c r="H21" s="38"/>
      <c r="I21" s="44"/>
    </row>
    <row r="22" spans="3:9" x14ac:dyDescent="0.35">
      <c r="C22" s="38"/>
      <c r="D22" s="38"/>
      <c r="E22" s="38"/>
      <c r="F22" s="38"/>
      <c r="G22" s="38"/>
      <c r="H22" s="38"/>
      <c r="I22" s="44"/>
    </row>
    <row r="23" spans="3:9" x14ac:dyDescent="0.35">
      <c r="C23" s="38"/>
      <c r="D23" s="38"/>
      <c r="E23" s="38"/>
      <c r="F23" s="38"/>
      <c r="G23" s="38"/>
      <c r="H23" s="38"/>
      <c r="I23" s="44"/>
    </row>
    <row r="24" spans="3:9" x14ac:dyDescent="0.35">
      <c r="C24" s="38"/>
      <c r="D24" s="38"/>
      <c r="E24" s="38"/>
      <c r="F24" s="38"/>
      <c r="G24" s="38"/>
      <c r="H24" s="38"/>
      <c r="I24" s="44"/>
    </row>
    <row r="25" spans="3:9" ht="117" hidden="1" customHeight="1" thickBot="1" x14ac:dyDescent="0.4">
      <c r="C25" s="48"/>
      <c r="D25" s="57">
        <f>(D6-D5)/2</f>
        <v>13817.80000000001</v>
      </c>
      <c r="E25" s="38"/>
      <c r="F25" s="38"/>
      <c r="G25" s="38"/>
      <c r="H25" s="38"/>
      <c r="I25" s="44"/>
    </row>
    <row r="26" spans="3:9" x14ac:dyDescent="0.35">
      <c r="C26" s="38"/>
      <c r="D26" s="38"/>
      <c r="E26" s="38"/>
      <c r="F26" s="38"/>
      <c r="G26" s="38"/>
      <c r="H26" s="38"/>
      <c r="I26" s="44"/>
    </row>
    <row r="27" spans="3:9" x14ac:dyDescent="0.35">
      <c r="C27" s="38"/>
      <c r="D27" s="38"/>
      <c r="E27" s="38"/>
      <c r="F27" s="38"/>
      <c r="G27" s="38"/>
      <c r="H27" s="38"/>
      <c r="I27" s="44"/>
    </row>
    <row r="28" spans="3:9" x14ac:dyDescent="0.35">
      <c r="C28" s="38"/>
      <c r="D28" s="38"/>
      <c r="E28" s="38"/>
      <c r="F28" s="38"/>
      <c r="G28" s="38"/>
      <c r="H28" s="38"/>
      <c r="I28" s="44"/>
    </row>
    <row r="29" spans="3:9" x14ac:dyDescent="0.35">
      <c r="C29" s="38"/>
      <c r="D29" s="38"/>
      <c r="E29" s="38"/>
      <c r="F29" s="38"/>
      <c r="G29" s="38"/>
      <c r="H29" s="38"/>
      <c r="I29" s="44"/>
    </row>
    <row r="30" spans="3:9" x14ac:dyDescent="0.35">
      <c r="C30" s="38"/>
      <c r="D30" s="38"/>
      <c r="E30" s="38"/>
      <c r="F30" s="38"/>
      <c r="G30" s="38"/>
      <c r="H30" s="38"/>
      <c r="I30" s="44"/>
    </row>
    <row r="31" spans="3:9" x14ac:dyDescent="0.35">
      <c r="C31" s="38"/>
      <c r="D31" s="38"/>
      <c r="E31" s="38"/>
      <c r="F31" s="38"/>
      <c r="G31" s="38"/>
      <c r="H31" s="38"/>
      <c r="I31" s="44"/>
    </row>
    <row r="32" spans="3:9" x14ac:dyDescent="0.35">
      <c r="C32" s="38"/>
      <c r="D32" s="38"/>
      <c r="E32" s="38"/>
      <c r="F32" s="38"/>
      <c r="G32" s="38"/>
      <c r="H32" s="38"/>
      <c r="I32" s="44"/>
    </row>
    <row r="33" spans="3:9" x14ac:dyDescent="0.35">
      <c r="C33" s="38"/>
      <c r="D33" s="38"/>
      <c r="E33" s="38"/>
      <c r="F33" s="38"/>
      <c r="G33" s="38"/>
      <c r="H33" s="38"/>
      <c r="I33" s="44"/>
    </row>
    <row r="34" spans="3:9" x14ac:dyDescent="0.35">
      <c r="C34" s="38"/>
      <c r="D34" s="38"/>
      <c r="E34" s="38"/>
      <c r="F34" s="38"/>
      <c r="G34" s="38"/>
      <c r="H34" s="38"/>
      <c r="I34" s="44"/>
    </row>
    <row r="35" spans="3:9" x14ac:dyDescent="0.35">
      <c r="C35" s="38"/>
      <c r="D35" s="38"/>
      <c r="E35" s="38"/>
      <c r="F35" s="38"/>
      <c r="G35" s="38"/>
      <c r="H35" s="38"/>
      <c r="I35" s="44"/>
    </row>
    <row r="36" spans="3:9" x14ac:dyDescent="0.35">
      <c r="C36" s="38"/>
      <c r="D36" s="38"/>
      <c r="E36" s="38"/>
      <c r="F36" s="38"/>
      <c r="G36" s="38"/>
      <c r="H36" s="38"/>
      <c r="I36" s="44"/>
    </row>
    <row r="37" spans="3:9" x14ac:dyDescent="0.35">
      <c r="C37" s="38"/>
      <c r="D37" s="38"/>
      <c r="E37" s="38"/>
      <c r="F37" s="38"/>
      <c r="G37" s="38"/>
      <c r="H37" s="38"/>
      <c r="I37" s="44"/>
    </row>
    <row r="38" spans="3:9" x14ac:dyDescent="0.35">
      <c r="C38" s="38"/>
      <c r="D38" s="38"/>
      <c r="E38" s="38"/>
      <c r="F38" s="38"/>
      <c r="G38" s="38"/>
      <c r="H38" s="38"/>
      <c r="I38" s="44"/>
    </row>
    <row r="39" spans="3:9" x14ac:dyDescent="0.35">
      <c r="C39" s="38"/>
      <c r="D39" s="38"/>
      <c r="E39" s="38"/>
      <c r="F39" s="38"/>
      <c r="G39" s="38"/>
      <c r="H39" s="38"/>
      <c r="I39" s="44"/>
    </row>
    <row r="40" spans="3:9" x14ac:dyDescent="0.35">
      <c r="C40" s="38"/>
      <c r="D40" s="38"/>
      <c r="E40" s="38"/>
      <c r="F40" s="38"/>
      <c r="G40" s="38"/>
      <c r="H40" s="38"/>
      <c r="I40" s="44"/>
    </row>
    <row r="41" spans="3:9" x14ac:dyDescent="0.35">
      <c r="C41" s="38"/>
      <c r="D41" s="38"/>
      <c r="E41" s="38"/>
      <c r="F41" s="38"/>
      <c r="G41" s="38"/>
      <c r="H41" s="38"/>
      <c r="I41" s="44"/>
    </row>
    <row r="42" spans="3:9" x14ac:dyDescent="0.35">
      <c r="C42" s="38"/>
      <c r="D42" s="38"/>
      <c r="E42" s="38"/>
      <c r="F42" s="38"/>
      <c r="G42" s="38"/>
      <c r="H42" s="38"/>
      <c r="I42" s="44"/>
    </row>
    <row r="43" spans="3:9" x14ac:dyDescent="0.35">
      <c r="C43" s="38"/>
      <c r="D43" s="38"/>
      <c r="E43" s="38"/>
      <c r="F43" s="38"/>
      <c r="G43" s="38"/>
      <c r="H43" s="38"/>
      <c r="I43" s="44"/>
    </row>
    <row r="44" spans="3:9" x14ac:dyDescent="0.35">
      <c r="C44" s="38"/>
      <c r="D44" s="38"/>
      <c r="E44" s="38"/>
      <c r="F44" s="38"/>
      <c r="G44" s="38"/>
      <c r="H44" s="38"/>
      <c r="I44" s="44"/>
    </row>
    <row r="45" spans="3:9" x14ac:dyDescent="0.35">
      <c r="C45" s="38"/>
      <c r="D45" s="38"/>
      <c r="E45" s="38"/>
      <c r="F45" s="38"/>
      <c r="G45" s="38"/>
      <c r="H45" s="38"/>
      <c r="I45" s="44"/>
    </row>
    <row r="46" spans="3:9" x14ac:dyDescent="0.35">
      <c r="C46" s="38"/>
      <c r="D46" s="38"/>
      <c r="E46" s="38"/>
      <c r="F46" s="38"/>
      <c r="G46" s="38"/>
      <c r="H46" s="38"/>
      <c r="I46" s="44"/>
    </row>
    <row r="47" spans="3:9" x14ac:dyDescent="0.35">
      <c r="C47" s="38"/>
      <c r="D47" s="38"/>
      <c r="E47" s="38"/>
      <c r="F47" s="38"/>
      <c r="G47" s="38"/>
      <c r="H47" s="38"/>
      <c r="I47" s="44"/>
    </row>
    <row r="48" spans="3:9" x14ac:dyDescent="0.35">
      <c r="C48" s="38"/>
      <c r="D48" s="38"/>
      <c r="E48" s="38"/>
      <c r="F48" s="38"/>
      <c r="G48" s="38"/>
      <c r="H48" s="38"/>
      <c r="I48" s="44"/>
    </row>
    <row r="49" spans="3:9" x14ac:dyDescent="0.35">
      <c r="C49" s="38"/>
      <c r="D49" s="38"/>
      <c r="E49" s="38"/>
      <c r="F49" s="38"/>
      <c r="G49" s="38"/>
      <c r="H49" s="38"/>
      <c r="I49" s="44"/>
    </row>
    <row r="50" spans="3:9" x14ac:dyDescent="0.35">
      <c r="C50" s="38"/>
      <c r="D50" s="38"/>
      <c r="E50" s="38"/>
      <c r="F50" s="38"/>
      <c r="G50" s="38"/>
      <c r="H50" s="38"/>
      <c r="I50" s="44"/>
    </row>
  </sheetData>
  <sheetProtection sheet="1" objects="1" scenarios="1" selectLockedCells="1"/>
  <autoFilter ref="C2:D3"/>
  <sortState ref="C2:BO4500">
    <sortCondition ref="F2:F4500"/>
  </sortState>
  <customSheetViews>
    <customSheetView guid="{DA4130A6-3236-41F4-8562-97DDBB35102F}" showPageBreaks="1" showGridLines="0" fitToPage="1" showAutoFilter="1" hiddenColumns="1">
      <selection activeCell="D7" sqref="D7"/>
      <pageMargins left="0.7" right="0.7" top="1.63" bottom="0.75" header="0.65" footer="0.3"/>
      <printOptions horizontalCentered="1"/>
      <pageSetup scale="84" fitToHeight="0" orientation="portrait" verticalDpi="0" r:id="rId1"/>
      <headerFooter>
        <oddHeader xml:space="preserve">&amp;C&amp;"-,Bold"&amp;24Fulton County Department of Human Reouces&amp;"-,Regular"&amp;11
&amp;16Incremental Compensation Strategy&amp;11
&amp;"-,Bold"&amp;12Tenure Calculation Sheet </oddHeader>
      </headerFooter>
      <autoFilter ref="C3:D4"/>
    </customSheetView>
  </customSheetViews>
  <mergeCells count="1">
    <mergeCell ref="C2:D2"/>
  </mergeCells>
  <hyperlinks>
    <hyperlink ref="K3" r:id="rId2" display="2018 Classification &amp; Compensation Plan"/>
  </hyperlinks>
  <printOptions horizontalCentered="1"/>
  <pageMargins left="0.5" right="0.66" top="1.28" bottom="0.66" header="0.46" footer="0.17"/>
  <pageSetup scale="56" fitToHeight="0" orientation="landscape" verticalDpi="0" r:id="rId3"/>
  <headerFooter>
    <oddHeader xml:space="preserve">&amp;L
&amp;C&amp;"-,Bold"&amp;24Fulton County Department of Human Reouces&amp;"-,Regular"&amp;11
&amp;18Incremental Compensation Strategy
&amp;"-,Bold"Tenure Calculation Sheet - Estimate </oddHeader>
    <oddFooter>&amp;CThis information is being provided as an estimate.  Human Resources will provide the official numbers.</odd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7"/>
  <sheetViews>
    <sheetView workbookViewId="0"/>
  </sheetViews>
  <sheetFormatPr defaultRowHeight="14.5" x14ac:dyDescent="0.35"/>
  <cols>
    <col min="1" max="1" width="9.1796875" style="22"/>
    <col min="5" max="6" width="9.1796875" customWidth="1"/>
    <col min="8" max="28" width="11.1796875" style="28" bestFit="1" customWidth="1"/>
  </cols>
  <sheetData>
    <row r="1" spans="1:31" ht="15.75" customHeight="1" thickBot="1" x14ac:dyDescent="0.4">
      <c r="A1" s="18"/>
      <c r="B1" s="2"/>
      <c r="D1" s="66" t="s">
        <v>4</v>
      </c>
      <c r="E1" s="66"/>
      <c r="F1" s="4" t="s">
        <v>5</v>
      </c>
      <c r="G1" s="5"/>
      <c r="H1" s="29">
        <v>0</v>
      </c>
      <c r="I1" s="29">
        <v>2</v>
      </c>
      <c r="J1" s="29">
        <v>4</v>
      </c>
      <c r="K1" s="29">
        <v>6</v>
      </c>
      <c r="L1" s="29">
        <v>8</v>
      </c>
      <c r="M1" s="29">
        <v>10</v>
      </c>
      <c r="N1" s="29">
        <v>12</v>
      </c>
      <c r="O1" s="29">
        <v>14</v>
      </c>
      <c r="P1" s="29">
        <v>16</v>
      </c>
      <c r="Q1" s="29">
        <v>18</v>
      </c>
      <c r="R1" s="29">
        <v>20</v>
      </c>
      <c r="S1" s="29">
        <v>22</v>
      </c>
      <c r="T1" s="29">
        <v>24</v>
      </c>
      <c r="U1" s="29">
        <v>26</v>
      </c>
      <c r="V1" s="29">
        <v>28</v>
      </c>
      <c r="W1" s="29">
        <v>30</v>
      </c>
      <c r="X1" s="29">
        <v>32</v>
      </c>
      <c r="Y1" s="29">
        <v>34</v>
      </c>
      <c r="Z1" s="29">
        <v>36</v>
      </c>
      <c r="AA1" s="29">
        <v>38</v>
      </c>
      <c r="AB1" s="29">
        <v>40</v>
      </c>
      <c r="AC1" s="1"/>
    </row>
    <row r="2" spans="1:31" ht="73" thickBot="1" x14ac:dyDescent="0.4">
      <c r="A2" s="19" t="s">
        <v>6</v>
      </c>
      <c r="B2" s="13" t="s">
        <v>7</v>
      </c>
      <c r="C2" s="14" t="s">
        <v>8</v>
      </c>
      <c r="D2" s="15" t="s">
        <v>9</v>
      </c>
      <c r="E2" s="6" t="s">
        <v>10</v>
      </c>
      <c r="F2" s="6" t="s">
        <v>11</v>
      </c>
      <c r="G2" s="7"/>
      <c r="H2" s="23" t="s">
        <v>12</v>
      </c>
      <c r="I2" s="24" t="s">
        <v>13</v>
      </c>
      <c r="J2" s="23" t="s">
        <v>14</v>
      </c>
      <c r="K2" s="24" t="s">
        <v>15</v>
      </c>
      <c r="L2" s="23" t="s">
        <v>16</v>
      </c>
      <c r="M2" s="24" t="s">
        <v>17</v>
      </c>
      <c r="N2" s="23" t="s">
        <v>18</v>
      </c>
      <c r="O2" s="24" t="s">
        <v>19</v>
      </c>
      <c r="P2" s="23" t="s">
        <v>20</v>
      </c>
      <c r="Q2" s="24" t="s">
        <v>21</v>
      </c>
      <c r="R2" s="23" t="s">
        <v>22</v>
      </c>
      <c r="S2" s="24" t="s">
        <v>23</v>
      </c>
      <c r="T2" s="23" t="s">
        <v>24</v>
      </c>
      <c r="U2" s="24" t="s">
        <v>25</v>
      </c>
      <c r="V2" s="23" t="s">
        <v>26</v>
      </c>
      <c r="W2" s="24" t="s">
        <v>27</v>
      </c>
      <c r="X2" s="23" t="s">
        <v>28</v>
      </c>
      <c r="Y2" s="24" t="s">
        <v>29</v>
      </c>
      <c r="Z2" s="23" t="s">
        <v>30</v>
      </c>
      <c r="AA2" s="24" t="s">
        <v>31</v>
      </c>
      <c r="AB2" s="23" t="s">
        <v>32</v>
      </c>
      <c r="AC2" s="8" t="s">
        <v>33</v>
      </c>
    </row>
    <row r="3" spans="1:31" x14ac:dyDescent="0.35">
      <c r="A3" s="20">
        <v>1</v>
      </c>
      <c r="B3" s="16">
        <v>22206</v>
      </c>
      <c r="C3" s="16">
        <v>27758</v>
      </c>
      <c r="D3" s="16">
        <v>33309</v>
      </c>
      <c r="E3" s="9">
        <f>D3-B3</f>
        <v>11103</v>
      </c>
      <c r="F3" s="10">
        <f t="shared" ref="F3:F46" si="0">E3/$AE$8</f>
        <v>555.15</v>
      </c>
      <c r="G3" s="11"/>
      <c r="H3" s="25">
        <v>22206</v>
      </c>
      <c r="I3" s="26">
        <f>B3+$F$3</f>
        <v>22761.15</v>
      </c>
      <c r="J3" s="25">
        <f>I3+$F$3</f>
        <v>23316.300000000003</v>
      </c>
      <c r="K3" s="26">
        <f t="shared" ref="K3:AB3" si="1">J3+$F$3</f>
        <v>23871.450000000004</v>
      </c>
      <c r="L3" s="25">
        <f t="shared" si="1"/>
        <v>24426.600000000006</v>
      </c>
      <c r="M3" s="26">
        <f t="shared" si="1"/>
        <v>24981.750000000007</v>
      </c>
      <c r="N3" s="25">
        <f t="shared" si="1"/>
        <v>25536.900000000009</v>
      </c>
      <c r="O3" s="26">
        <f t="shared" si="1"/>
        <v>26092.05000000001</v>
      </c>
      <c r="P3" s="25">
        <f t="shared" si="1"/>
        <v>26647.200000000012</v>
      </c>
      <c r="Q3" s="26">
        <f t="shared" si="1"/>
        <v>27202.350000000013</v>
      </c>
      <c r="R3" s="25">
        <f t="shared" si="1"/>
        <v>27757.500000000015</v>
      </c>
      <c r="S3" s="26">
        <f t="shared" si="1"/>
        <v>28312.650000000016</v>
      </c>
      <c r="T3" s="25">
        <f t="shared" si="1"/>
        <v>28867.800000000017</v>
      </c>
      <c r="U3" s="26">
        <f t="shared" si="1"/>
        <v>29422.950000000019</v>
      </c>
      <c r="V3" s="25">
        <f t="shared" si="1"/>
        <v>29978.10000000002</v>
      </c>
      <c r="W3" s="26">
        <f t="shared" si="1"/>
        <v>30533.250000000022</v>
      </c>
      <c r="X3" s="25">
        <f t="shared" si="1"/>
        <v>31088.400000000023</v>
      </c>
      <c r="Y3" s="26">
        <f t="shared" si="1"/>
        <v>31643.550000000025</v>
      </c>
      <c r="Z3" s="25">
        <f t="shared" si="1"/>
        <v>32198.700000000026</v>
      </c>
      <c r="AA3" s="26">
        <f t="shared" si="1"/>
        <v>32753.850000000028</v>
      </c>
      <c r="AB3" s="25">
        <f t="shared" si="1"/>
        <v>33309.000000000029</v>
      </c>
      <c r="AC3" s="12" t="str">
        <f>IF(AB3=D3,"Good","Bad-Review")</f>
        <v>Good</v>
      </c>
    </row>
    <row r="4" spans="1:31" x14ac:dyDescent="0.35">
      <c r="A4" s="21">
        <v>2</v>
      </c>
      <c r="B4" s="17">
        <v>23926</v>
      </c>
      <c r="C4" s="17">
        <v>29908</v>
      </c>
      <c r="D4" s="17">
        <v>35889</v>
      </c>
      <c r="E4" s="9">
        <f t="shared" ref="E4:E18" si="2">D4-B4</f>
        <v>11963</v>
      </c>
      <c r="F4" s="10">
        <f t="shared" si="0"/>
        <v>598.15</v>
      </c>
      <c r="G4" s="11"/>
      <c r="H4" s="25">
        <v>23926</v>
      </c>
      <c r="I4" s="26">
        <f>$F$4+H4</f>
        <v>24524.15</v>
      </c>
      <c r="J4" s="25">
        <f>$F$4+I4</f>
        <v>25122.300000000003</v>
      </c>
      <c r="K4" s="26">
        <f t="shared" ref="K4:AB4" si="3">$F$4+J4</f>
        <v>25720.450000000004</v>
      </c>
      <c r="L4" s="25">
        <f t="shared" si="3"/>
        <v>26318.600000000006</v>
      </c>
      <c r="M4" s="26">
        <f t="shared" si="3"/>
        <v>26916.750000000007</v>
      </c>
      <c r="N4" s="25">
        <f t="shared" si="3"/>
        <v>27514.900000000009</v>
      </c>
      <c r="O4" s="26">
        <f t="shared" si="3"/>
        <v>28113.05000000001</v>
      </c>
      <c r="P4" s="25">
        <f t="shared" si="3"/>
        <v>28711.200000000012</v>
      </c>
      <c r="Q4" s="26">
        <f t="shared" si="3"/>
        <v>29309.350000000013</v>
      </c>
      <c r="R4" s="25">
        <f t="shared" si="3"/>
        <v>29907.500000000015</v>
      </c>
      <c r="S4" s="26">
        <f t="shared" si="3"/>
        <v>30505.650000000016</v>
      </c>
      <c r="T4" s="25">
        <f t="shared" si="3"/>
        <v>31103.800000000017</v>
      </c>
      <c r="U4" s="26">
        <f t="shared" si="3"/>
        <v>31701.950000000019</v>
      </c>
      <c r="V4" s="25">
        <f t="shared" si="3"/>
        <v>32300.10000000002</v>
      </c>
      <c r="W4" s="26">
        <f t="shared" si="3"/>
        <v>32898.250000000022</v>
      </c>
      <c r="X4" s="25">
        <f t="shared" si="3"/>
        <v>33496.400000000023</v>
      </c>
      <c r="Y4" s="26">
        <f t="shared" si="3"/>
        <v>34094.550000000025</v>
      </c>
      <c r="Z4" s="25">
        <f t="shared" si="3"/>
        <v>34692.700000000026</v>
      </c>
      <c r="AA4" s="26">
        <f t="shared" si="3"/>
        <v>35290.850000000028</v>
      </c>
      <c r="AB4" s="25">
        <f t="shared" si="3"/>
        <v>35889.000000000029</v>
      </c>
      <c r="AC4" s="12" t="str">
        <f t="shared" ref="AC4:AC46" si="4">IF(AB4=D4,"Good","Bad-Review")</f>
        <v>Good</v>
      </c>
    </row>
    <row r="5" spans="1:31" x14ac:dyDescent="0.35">
      <c r="A5" s="21">
        <v>3</v>
      </c>
      <c r="B5" s="17">
        <v>25646</v>
      </c>
      <c r="C5" s="17">
        <v>32057</v>
      </c>
      <c r="D5" s="17">
        <v>38469</v>
      </c>
      <c r="E5" s="9">
        <f t="shared" si="2"/>
        <v>12823</v>
      </c>
      <c r="F5" s="10">
        <f t="shared" si="0"/>
        <v>641.15</v>
      </c>
      <c r="G5" s="11"/>
      <c r="H5" s="25">
        <v>25646</v>
      </c>
      <c r="I5" s="26">
        <f>$F$5+H5</f>
        <v>26287.15</v>
      </c>
      <c r="J5" s="25">
        <f>$F$5+I5</f>
        <v>26928.300000000003</v>
      </c>
      <c r="K5" s="26">
        <f t="shared" ref="K5:AB5" si="5">$F$5+J5</f>
        <v>27569.450000000004</v>
      </c>
      <c r="L5" s="25">
        <f t="shared" si="5"/>
        <v>28210.600000000006</v>
      </c>
      <c r="M5" s="26">
        <f t="shared" si="5"/>
        <v>28851.750000000007</v>
      </c>
      <c r="N5" s="25">
        <f t="shared" si="5"/>
        <v>29492.900000000009</v>
      </c>
      <c r="O5" s="26">
        <f t="shared" si="5"/>
        <v>30134.05000000001</v>
      </c>
      <c r="P5" s="25">
        <f t="shared" si="5"/>
        <v>30775.200000000012</v>
      </c>
      <c r="Q5" s="26">
        <f t="shared" si="5"/>
        <v>31416.350000000013</v>
      </c>
      <c r="R5" s="25">
        <f t="shared" si="5"/>
        <v>32057.500000000015</v>
      </c>
      <c r="S5" s="26">
        <f t="shared" si="5"/>
        <v>32698.650000000016</v>
      </c>
      <c r="T5" s="25">
        <f t="shared" si="5"/>
        <v>33339.800000000017</v>
      </c>
      <c r="U5" s="26">
        <f t="shared" si="5"/>
        <v>33980.950000000019</v>
      </c>
      <c r="V5" s="25">
        <f t="shared" si="5"/>
        <v>34622.10000000002</v>
      </c>
      <c r="W5" s="26">
        <f t="shared" si="5"/>
        <v>35263.250000000022</v>
      </c>
      <c r="X5" s="25">
        <f t="shared" si="5"/>
        <v>35904.400000000023</v>
      </c>
      <c r="Y5" s="26">
        <f t="shared" si="5"/>
        <v>36545.550000000025</v>
      </c>
      <c r="Z5" s="25">
        <f t="shared" si="5"/>
        <v>37186.700000000026</v>
      </c>
      <c r="AA5" s="26">
        <f t="shared" si="5"/>
        <v>37827.850000000028</v>
      </c>
      <c r="AB5" s="25">
        <f t="shared" si="5"/>
        <v>38469.000000000029</v>
      </c>
      <c r="AC5" s="12" t="str">
        <f t="shared" si="4"/>
        <v>Good</v>
      </c>
    </row>
    <row r="6" spans="1:31" x14ac:dyDescent="0.35">
      <c r="A6" s="21">
        <v>4</v>
      </c>
      <c r="B6" s="17">
        <v>27366</v>
      </c>
      <c r="C6" s="17">
        <v>34207</v>
      </c>
      <c r="D6" s="17">
        <v>41049</v>
      </c>
      <c r="E6" s="9">
        <f t="shared" si="2"/>
        <v>13683</v>
      </c>
      <c r="F6" s="10">
        <f t="shared" si="0"/>
        <v>684.15</v>
      </c>
      <c r="G6" s="11"/>
      <c r="H6" s="25">
        <v>27366</v>
      </c>
      <c r="I6" s="26">
        <f>B6+F6</f>
        <v>28050.15</v>
      </c>
      <c r="J6" s="25">
        <f>I6+F6</f>
        <v>28734.300000000003</v>
      </c>
      <c r="K6" s="26">
        <f>J6+F6</f>
        <v>29418.450000000004</v>
      </c>
      <c r="L6" s="25">
        <f>K6+$F$6</f>
        <v>30102.600000000006</v>
      </c>
      <c r="M6" s="26">
        <f t="shared" ref="M6:AB6" si="6">L6+$F$6</f>
        <v>30786.750000000007</v>
      </c>
      <c r="N6" s="25">
        <f t="shared" si="6"/>
        <v>31470.900000000009</v>
      </c>
      <c r="O6" s="26">
        <f t="shared" si="6"/>
        <v>32155.05000000001</v>
      </c>
      <c r="P6" s="25">
        <f t="shared" si="6"/>
        <v>32839.200000000012</v>
      </c>
      <c r="Q6" s="26">
        <f t="shared" si="6"/>
        <v>33523.350000000013</v>
      </c>
      <c r="R6" s="25">
        <f t="shared" si="6"/>
        <v>34207.500000000015</v>
      </c>
      <c r="S6" s="26">
        <f t="shared" si="6"/>
        <v>34891.650000000016</v>
      </c>
      <c r="T6" s="25">
        <f t="shared" si="6"/>
        <v>35575.800000000017</v>
      </c>
      <c r="U6" s="26">
        <f t="shared" si="6"/>
        <v>36259.950000000019</v>
      </c>
      <c r="V6" s="25">
        <f t="shared" si="6"/>
        <v>36944.10000000002</v>
      </c>
      <c r="W6" s="26">
        <f t="shared" si="6"/>
        <v>37628.250000000022</v>
      </c>
      <c r="X6" s="25">
        <f t="shared" si="6"/>
        <v>38312.400000000023</v>
      </c>
      <c r="Y6" s="26">
        <f t="shared" si="6"/>
        <v>38996.550000000025</v>
      </c>
      <c r="Z6" s="25">
        <f t="shared" si="6"/>
        <v>39680.700000000026</v>
      </c>
      <c r="AA6" s="26">
        <f t="shared" si="6"/>
        <v>40364.850000000028</v>
      </c>
      <c r="AB6" s="25">
        <f t="shared" si="6"/>
        <v>41049.000000000029</v>
      </c>
      <c r="AC6" s="12" t="str">
        <f t="shared" si="4"/>
        <v>Good</v>
      </c>
    </row>
    <row r="7" spans="1:31" x14ac:dyDescent="0.35">
      <c r="A7" s="21">
        <v>5</v>
      </c>
      <c r="B7" s="17">
        <v>29086</v>
      </c>
      <c r="C7" s="17">
        <v>36357</v>
      </c>
      <c r="D7" s="17">
        <v>43629</v>
      </c>
      <c r="E7" s="9">
        <f t="shared" si="2"/>
        <v>14543</v>
      </c>
      <c r="F7" s="10">
        <f t="shared" si="0"/>
        <v>727.15</v>
      </c>
      <c r="G7" s="11"/>
      <c r="H7" s="25">
        <v>29086</v>
      </c>
      <c r="I7" s="26">
        <f>H7+$F$7</f>
        <v>29813.15</v>
      </c>
      <c r="J7" s="25">
        <f>I7+$F$7</f>
        <v>30540.300000000003</v>
      </c>
      <c r="K7" s="26">
        <f t="shared" ref="K7:AB7" si="7">J7+$F$7</f>
        <v>31267.450000000004</v>
      </c>
      <c r="L7" s="25">
        <f t="shared" si="7"/>
        <v>31994.600000000006</v>
      </c>
      <c r="M7" s="26">
        <f t="shared" si="7"/>
        <v>32721.750000000007</v>
      </c>
      <c r="N7" s="25">
        <f t="shared" si="7"/>
        <v>33448.900000000009</v>
      </c>
      <c r="O7" s="26">
        <f t="shared" si="7"/>
        <v>34176.05000000001</v>
      </c>
      <c r="P7" s="25">
        <f t="shared" si="7"/>
        <v>34903.200000000012</v>
      </c>
      <c r="Q7" s="26">
        <f t="shared" si="7"/>
        <v>35630.350000000013</v>
      </c>
      <c r="R7" s="25">
        <f t="shared" si="7"/>
        <v>36357.500000000015</v>
      </c>
      <c r="S7" s="26">
        <f t="shared" si="7"/>
        <v>37084.650000000016</v>
      </c>
      <c r="T7" s="25">
        <f t="shared" si="7"/>
        <v>37811.800000000017</v>
      </c>
      <c r="U7" s="26">
        <f t="shared" si="7"/>
        <v>38538.950000000019</v>
      </c>
      <c r="V7" s="25">
        <f t="shared" si="7"/>
        <v>39266.10000000002</v>
      </c>
      <c r="W7" s="26">
        <f t="shared" si="7"/>
        <v>39993.250000000022</v>
      </c>
      <c r="X7" s="25">
        <f t="shared" si="7"/>
        <v>40720.400000000023</v>
      </c>
      <c r="Y7" s="26">
        <f t="shared" si="7"/>
        <v>41447.550000000025</v>
      </c>
      <c r="Z7" s="25">
        <f t="shared" si="7"/>
        <v>42174.700000000026</v>
      </c>
      <c r="AA7" s="26">
        <f t="shared" si="7"/>
        <v>42901.850000000028</v>
      </c>
      <c r="AB7" s="25">
        <f t="shared" si="7"/>
        <v>43629.000000000029</v>
      </c>
      <c r="AC7" s="12" t="str">
        <f t="shared" si="4"/>
        <v>Good</v>
      </c>
    </row>
    <row r="8" spans="1:31" x14ac:dyDescent="0.35">
      <c r="A8" s="21">
        <v>6</v>
      </c>
      <c r="B8" s="17">
        <v>30806</v>
      </c>
      <c r="C8" s="17">
        <v>38507</v>
      </c>
      <c r="D8" s="17">
        <v>46209</v>
      </c>
      <c r="E8" s="9">
        <f t="shared" si="2"/>
        <v>15403</v>
      </c>
      <c r="F8" s="10">
        <f t="shared" si="0"/>
        <v>770.15</v>
      </c>
      <c r="G8" s="11"/>
      <c r="H8" s="25">
        <v>30806</v>
      </c>
      <c r="I8" s="26">
        <f>B8+F8</f>
        <v>31576.15</v>
      </c>
      <c r="J8" s="25">
        <f>I8+$F$8</f>
        <v>32346.300000000003</v>
      </c>
      <c r="K8" s="26">
        <f t="shared" ref="K8:AB8" si="8">J8+$F$8</f>
        <v>33116.450000000004</v>
      </c>
      <c r="L8" s="25">
        <f t="shared" si="8"/>
        <v>33886.600000000006</v>
      </c>
      <c r="M8" s="26">
        <f t="shared" si="8"/>
        <v>34656.750000000007</v>
      </c>
      <c r="N8" s="25">
        <f t="shared" si="8"/>
        <v>35426.900000000009</v>
      </c>
      <c r="O8" s="26">
        <f t="shared" si="8"/>
        <v>36197.05000000001</v>
      </c>
      <c r="P8" s="25">
        <f t="shared" si="8"/>
        <v>36967.200000000012</v>
      </c>
      <c r="Q8" s="26">
        <f t="shared" si="8"/>
        <v>37737.350000000013</v>
      </c>
      <c r="R8" s="25">
        <f t="shared" si="8"/>
        <v>38507.500000000015</v>
      </c>
      <c r="S8" s="26">
        <f t="shared" si="8"/>
        <v>39277.650000000016</v>
      </c>
      <c r="T8" s="25">
        <f t="shared" si="8"/>
        <v>40047.800000000017</v>
      </c>
      <c r="U8" s="26">
        <f t="shared" si="8"/>
        <v>40817.950000000019</v>
      </c>
      <c r="V8" s="25">
        <f t="shared" si="8"/>
        <v>41588.10000000002</v>
      </c>
      <c r="W8" s="26">
        <f t="shared" si="8"/>
        <v>42358.250000000022</v>
      </c>
      <c r="X8" s="25">
        <f t="shared" si="8"/>
        <v>43128.400000000023</v>
      </c>
      <c r="Y8" s="26">
        <f t="shared" si="8"/>
        <v>43898.550000000025</v>
      </c>
      <c r="Z8" s="25">
        <f t="shared" si="8"/>
        <v>44668.700000000026</v>
      </c>
      <c r="AA8" s="26">
        <f t="shared" si="8"/>
        <v>45438.850000000028</v>
      </c>
      <c r="AB8" s="25">
        <f t="shared" si="8"/>
        <v>46209.000000000029</v>
      </c>
      <c r="AC8" s="12" t="str">
        <f t="shared" si="4"/>
        <v>Good</v>
      </c>
      <c r="AE8" s="3">
        <v>20</v>
      </c>
    </row>
    <row r="9" spans="1:31" x14ac:dyDescent="0.35">
      <c r="A9" s="21">
        <v>7</v>
      </c>
      <c r="B9" s="17">
        <v>31020</v>
      </c>
      <c r="C9" s="17">
        <v>38775</v>
      </c>
      <c r="D9" s="17">
        <v>46530</v>
      </c>
      <c r="E9" s="9">
        <f t="shared" si="2"/>
        <v>15510</v>
      </c>
      <c r="F9" s="10">
        <f t="shared" si="0"/>
        <v>775.5</v>
      </c>
      <c r="G9" s="11"/>
      <c r="H9" s="25">
        <v>31020</v>
      </c>
      <c r="I9" s="26">
        <f>B9+F9</f>
        <v>31795.5</v>
      </c>
      <c r="J9" s="25">
        <f>I9+$F$9</f>
        <v>32571</v>
      </c>
      <c r="K9" s="26">
        <f t="shared" ref="K9:AB9" si="9">J9+$F$9</f>
        <v>33346.5</v>
      </c>
      <c r="L9" s="25">
        <f t="shared" si="9"/>
        <v>34122</v>
      </c>
      <c r="M9" s="26">
        <f t="shared" si="9"/>
        <v>34897.5</v>
      </c>
      <c r="N9" s="25">
        <f t="shared" si="9"/>
        <v>35673</v>
      </c>
      <c r="O9" s="26">
        <f t="shared" si="9"/>
        <v>36448.5</v>
      </c>
      <c r="P9" s="25">
        <f t="shared" si="9"/>
        <v>37224</v>
      </c>
      <c r="Q9" s="26">
        <f t="shared" si="9"/>
        <v>37999.5</v>
      </c>
      <c r="R9" s="25">
        <f t="shared" si="9"/>
        <v>38775</v>
      </c>
      <c r="S9" s="26">
        <f t="shared" si="9"/>
        <v>39550.5</v>
      </c>
      <c r="T9" s="25">
        <f t="shared" si="9"/>
        <v>40326</v>
      </c>
      <c r="U9" s="26">
        <f t="shared" si="9"/>
        <v>41101.5</v>
      </c>
      <c r="V9" s="25">
        <f t="shared" si="9"/>
        <v>41877</v>
      </c>
      <c r="W9" s="26">
        <f t="shared" si="9"/>
        <v>42652.5</v>
      </c>
      <c r="X9" s="25">
        <f t="shared" si="9"/>
        <v>43428</v>
      </c>
      <c r="Y9" s="26">
        <f t="shared" si="9"/>
        <v>44203.5</v>
      </c>
      <c r="Z9" s="25">
        <f t="shared" si="9"/>
        <v>44979</v>
      </c>
      <c r="AA9" s="26">
        <f t="shared" si="9"/>
        <v>45754.5</v>
      </c>
      <c r="AB9" s="25">
        <f t="shared" si="9"/>
        <v>46530</v>
      </c>
      <c r="AC9" s="12" t="str">
        <f t="shared" si="4"/>
        <v>Good</v>
      </c>
    </row>
    <row r="10" spans="1:31" x14ac:dyDescent="0.35">
      <c r="A10" s="21">
        <v>8</v>
      </c>
      <c r="B10" s="17">
        <v>32660</v>
      </c>
      <c r="C10" s="17">
        <v>40825</v>
      </c>
      <c r="D10" s="17">
        <v>48990</v>
      </c>
      <c r="E10" s="9">
        <f t="shared" si="2"/>
        <v>16330</v>
      </c>
      <c r="F10" s="10">
        <f t="shared" si="0"/>
        <v>816.5</v>
      </c>
      <c r="G10" s="11"/>
      <c r="H10" s="25">
        <v>32660</v>
      </c>
      <c r="I10" s="26">
        <f>B10+F10</f>
        <v>33476.5</v>
      </c>
      <c r="J10" s="25">
        <f>I10+$F$10</f>
        <v>34293</v>
      </c>
      <c r="K10" s="26">
        <f t="shared" ref="K10:AB10" si="10">J10+$F$10</f>
        <v>35109.5</v>
      </c>
      <c r="L10" s="25">
        <f t="shared" si="10"/>
        <v>35926</v>
      </c>
      <c r="M10" s="26">
        <f t="shared" si="10"/>
        <v>36742.5</v>
      </c>
      <c r="N10" s="25">
        <f t="shared" si="10"/>
        <v>37559</v>
      </c>
      <c r="O10" s="26">
        <f t="shared" si="10"/>
        <v>38375.5</v>
      </c>
      <c r="P10" s="25">
        <f t="shared" si="10"/>
        <v>39192</v>
      </c>
      <c r="Q10" s="26">
        <f t="shared" si="10"/>
        <v>40008.5</v>
      </c>
      <c r="R10" s="25">
        <f t="shared" si="10"/>
        <v>40825</v>
      </c>
      <c r="S10" s="26">
        <f t="shared" si="10"/>
        <v>41641.5</v>
      </c>
      <c r="T10" s="25">
        <f t="shared" si="10"/>
        <v>42458</v>
      </c>
      <c r="U10" s="26">
        <f t="shared" si="10"/>
        <v>43274.5</v>
      </c>
      <c r="V10" s="25">
        <f t="shared" si="10"/>
        <v>44091</v>
      </c>
      <c r="W10" s="26">
        <f t="shared" si="10"/>
        <v>44907.5</v>
      </c>
      <c r="X10" s="25">
        <f t="shared" si="10"/>
        <v>45724</v>
      </c>
      <c r="Y10" s="26">
        <f t="shared" si="10"/>
        <v>46540.5</v>
      </c>
      <c r="Z10" s="25">
        <f t="shared" si="10"/>
        <v>47357</v>
      </c>
      <c r="AA10" s="26">
        <f t="shared" si="10"/>
        <v>48173.5</v>
      </c>
      <c r="AB10" s="25">
        <f t="shared" si="10"/>
        <v>48990</v>
      </c>
      <c r="AC10" s="12" t="str">
        <f t="shared" si="4"/>
        <v>Good</v>
      </c>
    </row>
    <row r="11" spans="1:31" x14ac:dyDescent="0.35">
      <c r="A11" s="21">
        <v>9</v>
      </c>
      <c r="B11" s="17">
        <v>33030</v>
      </c>
      <c r="C11" s="17">
        <v>41288</v>
      </c>
      <c r="D11" s="17">
        <v>49545</v>
      </c>
      <c r="E11" s="9">
        <f t="shared" si="2"/>
        <v>16515</v>
      </c>
      <c r="F11" s="10">
        <f t="shared" si="0"/>
        <v>825.75</v>
      </c>
      <c r="G11" s="11"/>
      <c r="H11" s="25">
        <v>33030</v>
      </c>
      <c r="I11" s="26">
        <f>B11+F11</f>
        <v>33855.75</v>
      </c>
      <c r="J11" s="25">
        <f>I11+$F$11</f>
        <v>34681.5</v>
      </c>
      <c r="K11" s="26">
        <f t="shared" ref="K11:AB11" si="11">J11+$F$11</f>
        <v>35507.25</v>
      </c>
      <c r="L11" s="25">
        <f t="shared" si="11"/>
        <v>36333</v>
      </c>
      <c r="M11" s="26">
        <f t="shared" si="11"/>
        <v>37158.75</v>
      </c>
      <c r="N11" s="25">
        <f t="shared" si="11"/>
        <v>37984.5</v>
      </c>
      <c r="O11" s="26">
        <f t="shared" si="11"/>
        <v>38810.25</v>
      </c>
      <c r="P11" s="25">
        <f t="shared" si="11"/>
        <v>39636</v>
      </c>
      <c r="Q11" s="26">
        <f t="shared" si="11"/>
        <v>40461.75</v>
      </c>
      <c r="R11" s="25">
        <f t="shared" si="11"/>
        <v>41287.5</v>
      </c>
      <c r="S11" s="26">
        <f t="shared" si="11"/>
        <v>42113.25</v>
      </c>
      <c r="T11" s="25">
        <f t="shared" si="11"/>
        <v>42939</v>
      </c>
      <c r="U11" s="26">
        <f t="shared" si="11"/>
        <v>43764.75</v>
      </c>
      <c r="V11" s="25">
        <f t="shared" si="11"/>
        <v>44590.5</v>
      </c>
      <c r="W11" s="26">
        <f t="shared" si="11"/>
        <v>45416.25</v>
      </c>
      <c r="X11" s="25">
        <f t="shared" si="11"/>
        <v>46242</v>
      </c>
      <c r="Y11" s="26">
        <f t="shared" si="11"/>
        <v>47067.75</v>
      </c>
      <c r="Z11" s="25">
        <f t="shared" si="11"/>
        <v>47893.5</v>
      </c>
      <c r="AA11" s="26">
        <f t="shared" si="11"/>
        <v>48719.25</v>
      </c>
      <c r="AB11" s="25">
        <f t="shared" si="11"/>
        <v>49545</v>
      </c>
      <c r="AC11" s="12" t="str">
        <f t="shared" si="4"/>
        <v>Good</v>
      </c>
    </row>
    <row r="12" spans="1:31" x14ac:dyDescent="0.35">
      <c r="A12" s="21">
        <v>10</v>
      </c>
      <c r="B12" s="17">
        <v>34610</v>
      </c>
      <c r="C12" s="17">
        <v>43262</v>
      </c>
      <c r="D12" s="17">
        <v>51915</v>
      </c>
      <c r="E12" s="9">
        <f t="shared" si="2"/>
        <v>17305</v>
      </c>
      <c r="F12" s="10">
        <f t="shared" si="0"/>
        <v>865.25</v>
      </c>
      <c r="G12" s="11"/>
      <c r="H12" s="25">
        <v>34610</v>
      </c>
      <c r="I12" s="26">
        <f>B12+$F$12</f>
        <v>35475.25</v>
      </c>
      <c r="J12" s="25">
        <f>I12+$F$12</f>
        <v>36340.5</v>
      </c>
      <c r="K12" s="26">
        <f t="shared" ref="K12:AB12" si="12">J12+$F$12</f>
        <v>37205.75</v>
      </c>
      <c r="L12" s="25">
        <f t="shared" si="12"/>
        <v>38071</v>
      </c>
      <c r="M12" s="26">
        <f t="shared" si="12"/>
        <v>38936.25</v>
      </c>
      <c r="N12" s="25">
        <f t="shared" si="12"/>
        <v>39801.5</v>
      </c>
      <c r="O12" s="26">
        <f t="shared" si="12"/>
        <v>40666.75</v>
      </c>
      <c r="P12" s="25">
        <f t="shared" si="12"/>
        <v>41532</v>
      </c>
      <c r="Q12" s="26">
        <f t="shared" si="12"/>
        <v>42397.25</v>
      </c>
      <c r="R12" s="25">
        <f t="shared" si="12"/>
        <v>43262.5</v>
      </c>
      <c r="S12" s="26">
        <f t="shared" si="12"/>
        <v>44127.75</v>
      </c>
      <c r="T12" s="25">
        <f t="shared" si="12"/>
        <v>44993</v>
      </c>
      <c r="U12" s="26">
        <f t="shared" si="12"/>
        <v>45858.25</v>
      </c>
      <c r="V12" s="25">
        <f t="shared" si="12"/>
        <v>46723.5</v>
      </c>
      <c r="W12" s="26">
        <f t="shared" si="12"/>
        <v>47588.75</v>
      </c>
      <c r="X12" s="25">
        <f t="shared" si="12"/>
        <v>48454</v>
      </c>
      <c r="Y12" s="26">
        <f t="shared" si="12"/>
        <v>49319.25</v>
      </c>
      <c r="Z12" s="25">
        <f t="shared" si="12"/>
        <v>50184.5</v>
      </c>
      <c r="AA12" s="26">
        <f t="shared" si="12"/>
        <v>51049.75</v>
      </c>
      <c r="AB12" s="25">
        <f t="shared" si="12"/>
        <v>51915</v>
      </c>
      <c r="AC12" s="12" t="str">
        <f t="shared" si="4"/>
        <v>Good</v>
      </c>
    </row>
    <row r="13" spans="1:31" x14ac:dyDescent="0.35">
      <c r="A13" s="21">
        <v>11</v>
      </c>
      <c r="B13" s="17">
        <v>36189</v>
      </c>
      <c r="C13" s="17">
        <v>45237</v>
      </c>
      <c r="D13" s="17">
        <v>54284</v>
      </c>
      <c r="E13" s="9">
        <f t="shared" si="2"/>
        <v>18095</v>
      </c>
      <c r="F13" s="10">
        <f t="shared" si="0"/>
        <v>904.75</v>
      </c>
      <c r="G13" s="11"/>
      <c r="H13" s="25">
        <v>36189</v>
      </c>
      <c r="I13" s="26">
        <f t="shared" ref="I13:I20" si="13">B13+F13</f>
        <v>37093.75</v>
      </c>
      <c r="J13" s="25">
        <f>I13+$F$13</f>
        <v>37998.5</v>
      </c>
      <c r="K13" s="26">
        <f t="shared" ref="K13:AB13" si="14">J13+$F$13</f>
        <v>38903.25</v>
      </c>
      <c r="L13" s="25">
        <f t="shared" si="14"/>
        <v>39808</v>
      </c>
      <c r="M13" s="26">
        <f t="shared" si="14"/>
        <v>40712.75</v>
      </c>
      <c r="N13" s="25">
        <f t="shared" si="14"/>
        <v>41617.5</v>
      </c>
      <c r="O13" s="26">
        <f t="shared" si="14"/>
        <v>42522.25</v>
      </c>
      <c r="P13" s="25">
        <f t="shared" si="14"/>
        <v>43427</v>
      </c>
      <c r="Q13" s="26">
        <f t="shared" si="14"/>
        <v>44331.75</v>
      </c>
      <c r="R13" s="25">
        <f t="shared" si="14"/>
        <v>45236.5</v>
      </c>
      <c r="S13" s="26">
        <f t="shared" si="14"/>
        <v>46141.25</v>
      </c>
      <c r="T13" s="25">
        <f t="shared" si="14"/>
        <v>47046</v>
      </c>
      <c r="U13" s="26">
        <f t="shared" si="14"/>
        <v>47950.75</v>
      </c>
      <c r="V13" s="25">
        <f t="shared" si="14"/>
        <v>48855.5</v>
      </c>
      <c r="W13" s="26">
        <f t="shared" si="14"/>
        <v>49760.25</v>
      </c>
      <c r="X13" s="25">
        <f t="shared" si="14"/>
        <v>50665</v>
      </c>
      <c r="Y13" s="26">
        <f t="shared" si="14"/>
        <v>51569.75</v>
      </c>
      <c r="Z13" s="25">
        <f t="shared" si="14"/>
        <v>52474.5</v>
      </c>
      <c r="AA13" s="26">
        <f t="shared" si="14"/>
        <v>53379.25</v>
      </c>
      <c r="AB13" s="25">
        <f t="shared" si="14"/>
        <v>54284</v>
      </c>
      <c r="AC13" s="12" t="str">
        <f t="shared" si="4"/>
        <v>Good</v>
      </c>
    </row>
    <row r="14" spans="1:31" x14ac:dyDescent="0.35">
      <c r="A14" s="21">
        <v>12</v>
      </c>
      <c r="B14" s="17">
        <v>37769</v>
      </c>
      <c r="C14" s="17">
        <v>47211</v>
      </c>
      <c r="D14" s="17">
        <v>56653</v>
      </c>
      <c r="E14" s="9">
        <f t="shared" si="2"/>
        <v>18884</v>
      </c>
      <c r="F14" s="10">
        <f t="shared" si="0"/>
        <v>944.2</v>
      </c>
      <c r="G14" s="11"/>
      <c r="H14" s="25">
        <v>37769</v>
      </c>
      <c r="I14" s="26">
        <f t="shared" si="13"/>
        <v>38713.199999999997</v>
      </c>
      <c r="J14" s="25">
        <f>I14+$F$14</f>
        <v>39657.399999999994</v>
      </c>
      <c r="K14" s="26">
        <f t="shared" ref="K14:AB14" si="15">J14+$F$14</f>
        <v>40601.599999999991</v>
      </c>
      <c r="L14" s="25">
        <f t="shared" si="15"/>
        <v>41545.799999999988</v>
      </c>
      <c r="M14" s="26">
        <f t="shared" si="15"/>
        <v>42489.999999999985</v>
      </c>
      <c r="N14" s="25">
        <f t="shared" si="15"/>
        <v>43434.199999999983</v>
      </c>
      <c r="O14" s="26">
        <f t="shared" si="15"/>
        <v>44378.39999999998</v>
      </c>
      <c r="P14" s="25">
        <f t="shared" si="15"/>
        <v>45322.599999999977</v>
      </c>
      <c r="Q14" s="26">
        <f t="shared" si="15"/>
        <v>46266.799999999974</v>
      </c>
      <c r="R14" s="25">
        <f t="shared" si="15"/>
        <v>47210.999999999971</v>
      </c>
      <c r="S14" s="26">
        <f t="shared" si="15"/>
        <v>48155.199999999968</v>
      </c>
      <c r="T14" s="25">
        <f t="shared" si="15"/>
        <v>49099.399999999965</v>
      </c>
      <c r="U14" s="26">
        <f t="shared" si="15"/>
        <v>50043.599999999962</v>
      </c>
      <c r="V14" s="25">
        <f t="shared" si="15"/>
        <v>50987.799999999959</v>
      </c>
      <c r="W14" s="26">
        <f t="shared" si="15"/>
        <v>51931.999999999956</v>
      </c>
      <c r="X14" s="25">
        <f t="shared" si="15"/>
        <v>52876.199999999953</v>
      </c>
      <c r="Y14" s="26">
        <f t="shared" si="15"/>
        <v>53820.399999999951</v>
      </c>
      <c r="Z14" s="25">
        <f t="shared" si="15"/>
        <v>54764.599999999948</v>
      </c>
      <c r="AA14" s="26">
        <f t="shared" si="15"/>
        <v>55708.799999999945</v>
      </c>
      <c r="AB14" s="25">
        <f t="shared" si="15"/>
        <v>56652.999999999942</v>
      </c>
      <c r="AC14" s="12" t="str">
        <f t="shared" si="4"/>
        <v>Bad-Review</v>
      </c>
    </row>
    <row r="15" spans="1:31" x14ac:dyDescent="0.35">
      <c r="A15" s="21">
        <v>13</v>
      </c>
      <c r="B15" s="17">
        <v>39348</v>
      </c>
      <c r="C15" s="17">
        <v>49185</v>
      </c>
      <c r="D15" s="17">
        <v>59023</v>
      </c>
      <c r="E15" s="9">
        <f t="shared" si="2"/>
        <v>19675</v>
      </c>
      <c r="F15" s="10">
        <f t="shared" si="0"/>
        <v>983.75</v>
      </c>
      <c r="G15" s="11"/>
      <c r="H15" s="25">
        <v>39348</v>
      </c>
      <c r="I15" s="26">
        <f t="shared" si="13"/>
        <v>40331.75</v>
      </c>
      <c r="J15" s="25">
        <f>I15+$F$15</f>
        <v>41315.5</v>
      </c>
      <c r="K15" s="26">
        <f t="shared" ref="K15:AB15" si="16">J15+$F$15</f>
        <v>42299.25</v>
      </c>
      <c r="L15" s="25">
        <f t="shared" si="16"/>
        <v>43283</v>
      </c>
      <c r="M15" s="26">
        <f t="shared" si="16"/>
        <v>44266.75</v>
      </c>
      <c r="N15" s="25">
        <f t="shared" si="16"/>
        <v>45250.5</v>
      </c>
      <c r="O15" s="26">
        <f t="shared" si="16"/>
        <v>46234.25</v>
      </c>
      <c r="P15" s="25">
        <f t="shared" si="16"/>
        <v>47218</v>
      </c>
      <c r="Q15" s="26">
        <f t="shared" si="16"/>
        <v>48201.75</v>
      </c>
      <c r="R15" s="25">
        <f t="shared" si="16"/>
        <v>49185.5</v>
      </c>
      <c r="S15" s="26">
        <f t="shared" si="16"/>
        <v>50169.25</v>
      </c>
      <c r="T15" s="25">
        <f t="shared" si="16"/>
        <v>51153</v>
      </c>
      <c r="U15" s="26">
        <f t="shared" si="16"/>
        <v>52136.75</v>
      </c>
      <c r="V15" s="25">
        <f t="shared" si="16"/>
        <v>53120.5</v>
      </c>
      <c r="W15" s="26">
        <f t="shared" si="16"/>
        <v>54104.25</v>
      </c>
      <c r="X15" s="25">
        <f t="shared" si="16"/>
        <v>55088</v>
      </c>
      <c r="Y15" s="26">
        <f t="shared" si="16"/>
        <v>56071.75</v>
      </c>
      <c r="Z15" s="25">
        <f t="shared" si="16"/>
        <v>57055.5</v>
      </c>
      <c r="AA15" s="26">
        <f t="shared" si="16"/>
        <v>58039.25</v>
      </c>
      <c r="AB15" s="25">
        <f t="shared" si="16"/>
        <v>59023</v>
      </c>
      <c r="AC15" s="12" t="str">
        <f t="shared" si="4"/>
        <v>Good</v>
      </c>
    </row>
    <row r="16" spans="1:31" x14ac:dyDescent="0.35">
      <c r="A16" s="21">
        <v>14</v>
      </c>
      <c r="B16" s="17">
        <v>40928</v>
      </c>
      <c r="C16" s="17">
        <v>51160</v>
      </c>
      <c r="D16" s="17">
        <v>61392</v>
      </c>
      <c r="E16" s="9">
        <f t="shared" si="2"/>
        <v>20464</v>
      </c>
      <c r="F16" s="10">
        <f t="shared" si="0"/>
        <v>1023.2</v>
      </c>
      <c r="G16" s="11"/>
      <c r="H16" s="25">
        <v>40928</v>
      </c>
      <c r="I16" s="26">
        <f t="shared" si="13"/>
        <v>41951.199999999997</v>
      </c>
      <c r="J16" s="25">
        <f>I16+$F$16</f>
        <v>42974.399999999994</v>
      </c>
      <c r="K16" s="26">
        <f t="shared" ref="K16:AB16" si="17">J16+$F$16</f>
        <v>43997.599999999991</v>
      </c>
      <c r="L16" s="25">
        <f t="shared" si="17"/>
        <v>45020.799999999988</v>
      </c>
      <c r="M16" s="26">
        <f t="shared" si="17"/>
        <v>46043.999999999985</v>
      </c>
      <c r="N16" s="25">
        <f t="shared" si="17"/>
        <v>47067.199999999983</v>
      </c>
      <c r="O16" s="26">
        <f t="shared" si="17"/>
        <v>48090.39999999998</v>
      </c>
      <c r="P16" s="25">
        <f t="shared" si="17"/>
        <v>49113.599999999977</v>
      </c>
      <c r="Q16" s="26">
        <f t="shared" si="17"/>
        <v>50136.799999999974</v>
      </c>
      <c r="R16" s="25">
        <f t="shared" si="17"/>
        <v>51159.999999999971</v>
      </c>
      <c r="S16" s="26">
        <f t="shared" si="17"/>
        <v>52183.199999999968</v>
      </c>
      <c r="T16" s="25">
        <f t="shared" si="17"/>
        <v>53206.399999999965</v>
      </c>
      <c r="U16" s="26">
        <f t="shared" si="17"/>
        <v>54229.599999999962</v>
      </c>
      <c r="V16" s="25">
        <f t="shared" si="17"/>
        <v>55252.799999999959</v>
      </c>
      <c r="W16" s="26">
        <f t="shared" si="17"/>
        <v>56275.999999999956</v>
      </c>
      <c r="X16" s="25">
        <f t="shared" si="17"/>
        <v>57299.199999999953</v>
      </c>
      <c r="Y16" s="26">
        <f t="shared" si="17"/>
        <v>58322.399999999951</v>
      </c>
      <c r="Z16" s="25">
        <f t="shared" si="17"/>
        <v>59345.599999999948</v>
      </c>
      <c r="AA16" s="26">
        <f t="shared" si="17"/>
        <v>60368.799999999945</v>
      </c>
      <c r="AB16" s="25">
        <f t="shared" si="17"/>
        <v>61391.999999999942</v>
      </c>
      <c r="AC16" s="12" t="str">
        <f t="shared" si="4"/>
        <v>Bad-Review</v>
      </c>
    </row>
    <row r="17" spans="1:29" x14ac:dyDescent="0.35">
      <c r="A17" s="21">
        <v>15</v>
      </c>
      <c r="B17" s="17">
        <v>42507</v>
      </c>
      <c r="C17" s="17">
        <v>53134</v>
      </c>
      <c r="D17" s="17">
        <v>63761</v>
      </c>
      <c r="E17" s="9">
        <f t="shared" si="2"/>
        <v>21254</v>
      </c>
      <c r="F17" s="10">
        <f t="shared" si="0"/>
        <v>1062.7</v>
      </c>
      <c r="G17" s="11"/>
      <c r="H17" s="25">
        <v>42507</v>
      </c>
      <c r="I17" s="26">
        <f t="shared" si="13"/>
        <v>43569.7</v>
      </c>
      <c r="J17" s="25">
        <f>I17+$F$17</f>
        <v>44632.399999999994</v>
      </c>
      <c r="K17" s="26">
        <f t="shared" ref="K17:AB17" si="18">J17+$F$17</f>
        <v>45695.099999999991</v>
      </c>
      <c r="L17" s="25">
        <f t="shared" si="18"/>
        <v>46757.799999999988</v>
      </c>
      <c r="M17" s="26">
        <f t="shared" si="18"/>
        <v>47820.499999999985</v>
      </c>
      <c r="N17" s="25">
        <f t="shared" si="18"/>
        <v>48883.199999999983</v>
      </c>
      <c r="O17" s="26">
        <f t="shared" si="18"/>
        <v>49945.89999999998</v>
      </c>
      <c r="P17" s="25">
        <f t="shared" si="18"/>
        <v>51008.599999999977</v>
      </c>
      <c r="Q17" s="26">
        <f t="shared" si="18"/>
        <v>52071.299999999974</v>
      </c>
      <c r="R17" s="25">
        <f t="shared" si="18"/>
        <v>53133.999999999971</v>
      </c>
      <c r="S17" s="26">
        <f t="shared" si="18"/>
        <v>54196.699999999968</v>
      </c>
      <c r="T17" s="25">
        <f t="shared" si="18"/>
        <v>55259.399999999965</v>
      </c>
      <c r="U17" s="26">
        <f t="shared" si="18"/>
        <v>56322.099999999962</v>
      </c>
      <c r="V17" s="25">
        <f t="shared" si="18"/>
        <v>57384.799999999959</v>
      </c>
      <c r="W17" s="26">
        <f t="shared" si="18"/>
        <v>58447.499999999956</v>
      </c>
      <c r="X17" s="25">
        <f t="shared" si="18"/>
        <v>59510.199999999953</v>
      </c>
      <c r="Y17" s="26">
        <f t="shared" si="18"/>
        <v>60572.899999999951</v>
      </c>
      <c r="Z17" s="25">
        <f t="shared" si="18"/>
        <v>61635.599999999948</v>
      </c>
      <c r="AA17" s="26">
        <f t="shared" si="18"/>
        <v>62698.299999999945</v>
      </c>
      <c r="AB17" s="25">
        <f t="shared" si="18"/>
        <v>63760.999999999942</v>
      </c>
      <c r="AC17" s="12" t="str">
        <f t="shared" si="4"/>
        <v>Bad-Review</v>
      </c>
    </row>
    <row r="18" spans="1:29" x14ac:dyDescent="0.35">
      <c r="A18" s="21">
        <v>16</v>
      </c>
      <c r="B18" s="17">
        <v>44087</v>
      </c>
      <c r="C18" s="17">
        <v>55109</v>
      </c>
      <c r="D18" s="17">
        <v>66131</v>
      </c>
      <c r="E18" s="9">
        <f t="shared" si="2"/>
        <v>22044</v>
      </c>
      <c r="F18" s="10">
        <f t="shared" si="0"/>
        <v>1102.2</v>
      </c>
      <c r="G18" s="11"/>
      <c r="H18" s="25">
        <v>44087</v>
      </c>
      <c r="I18" s="26">
        <f t="shared" si="13"/>
        <v>45189.2</v>
      </c>
      <c r="J18" s="25">
        <f>I18+$F$18</f>
        <v>46291.399999999994</v>
      </c>
      <c r="K18" s="26">
        <f t="shared" ref="K18:AB18" si="19">J18+$F$18</f>
        <v>47393.599999999991</v>
      </c>
      <c r="L18" s="25">
        <f t="shared" si="19"/>
        <v>48495.799999999988</v>
      </c>
      <c r="M18" s="26">
        <f t="shared" si="19"/>
        <v>49597.999999999985</v>
      </c>
      <c r="N18" s="25">
        <f t="shared" si="19"/>
        <v>50700.199999999983</v>
      </c>
      <c r="O18" s="26">
        <f t="shared" si="19"/>
        <v>51802.39999999998</v>
      </c>
      <c r="P18" s="25">
        <f t="shared" si="19"/>
        <v>52904.599999999977</v>
      </c>
      <c r="Q18" s="26">
        <f t="shared" si="19"/>
        <v>54006.799999999974</v>
      </c>
      <c r="R18" s="25">
        <f t="shared" si="19"/>
        <v>55108.999999999971</v>
      </c>
      <c r="S18" s="26">
        <f t="shared" si="19"/>
        <v>56211.199999999968</v>
      </c>
      <c r="T18" s="25">
        <f t="shared" si="19"/>
        <v>57313.399999999965</v>
      </c>
      <c r="U18" s="26">
        <f t="shared" si="19"/>
        <v>58415.599999999962</v>
      </c>
      <c r="V18" s="25">
        <f t="shared" si="19"/>
        <v>59517.799999999959</v>
      </c>
      <c r="W18" s="26">
        <f t="shared" si="19"/>
        <v>60619.999999999956</v>
      </c>
      <c r="X18" s="25">
        <f t="shared" si="19"/>
        <v>61722.199999999953</v>
      </c>
      <c r="Y18" s="26">
        <f t="shared" si="19"/>
        <v>62824.399999999951</v>
      </c>
      <c r="Z18" s="25">
        <f t="shared" si="19"/>
        <v>63926.599999999948</v>
      </c>
      <c r="AA18" s="26">
        <f t="shared" si="19"/>
        <v>65028.799999999945</v>
      </c>
      <c r="AB18" s="25">
        <f t="shared" si="19"/>
        <v>66130.999999999942</v>
      </c>
      <c r="AC18" s="12" t="str">
        <f t="shared" si="4"/>
        <v>Bad-Review</v>
      </c>
    </row>
    <row r="19" spans="1:29" x14ac:dyDescent="0.35">
      <c r="A19" s="21">
        <v>17</v>
      </c>
      <c r="B19" s="17">
        <v>45667</v>
      </c>
      <c r="C19" s="17">
        <v>57083</v>
      </c>
      <c r="D19" s="17">
        <v>68500</v>
      </c>
      <c r="E19" s="9">
        <f>D19-B19</f>
        <v>22833</v>
      </c>
      <c r="F19" s="10">
        <f t="shared" si="0"/>
        <v>1141.6500000000001</v>
      </c>
      <c r="G19" s="11"/>
      <c r="H19" s="25">
        <v>45667</v>
      </c>
      <c r="I19" s="26">
        <f t="shared" si="13"/>
        <v>46808.65</v>
      </c>
      <c r="J19" s="25">
        <f>I19+$F$19</f>
        <v>47950.3</v>
      </c>
      <c r="K19" s="26">
        <f t="shared" ref="K19:AB19" si="20">J19+$F$19</f>
        <v>49091.950000000004</v>
      </c>
      <c r="L19" s="25">
        <f t="shared" si="20"/>
        <v>50233.600000000006</v>
      </c>
      <c r="M19" s="26">
        <f t="shared" si="20"/>
        <v>51375.250000000007</v>
      </c>
      <c r="N19" s="25">
        <f t="shared" si="20"/>
        <v>52516.900000000009</v>
      </c>
      <c r="O19" s="26">
        <f t="shared" si="20"/>
        <v>53658.55000000001</v>
      </c>
      <c r="P19" s="25">
        <f t="shared" si="20"/>
        <v>54800.200000000012</v>
      </c>
      <c r="Q19" s="26">
        <f t="shared" si="20"/>
        <v>55941.850000000013</v>
      </c>
      <c r="R19" s="25">
        <f t="shared" si="20"/>
        <v>57083.500000000015</v>
      </c>
      <c r="S19" s="26">
        <f t="shared" si="20"/>
        <v>58225.150000000016</v>
      </c>
      <c r="T19" s="25">
        <f t="shared" si="20"/>
        <v>59366.800000000017</v>
      </c>
      <c r="U19" s="26">
        <f t="shared" si="20"/>
        <v>60508.450000000019</v>
      </c>
      <c r="V19" s="25">
        <f t="shared" si="20"/>
        <v>61650.10000000002</v>
      </c>
      <c r="W19" s="26">
        <f t="shared" si="20"/>
        <v>62791.750000000022</v>
      </c>
      <c r="X19" s="25">
        <f t="shared" si="20"/>
        <v>63933.400000000023</v>
      </c>
      <c r="Y19" s="26">
        <f t="shared" si="20"/>
        <v>65075.050000000025</v>
      </c>
      <c r="Z19" s="25">
        <f t="shared" si="20"/>
        <v>66216.700000000026</v>
      </c>
      <c r="AA19" s="26">
        <f t="shared" si="20"/>
        <v>67358.35000000002</v>
      </c>
      <c r="AB19" s="25">
        <f t="shared" si="20"/>
        <v>68500.000000000015</v>
      </c>
      <c r="AC19" s="12" t="str">
        <f t="shared" si="4"/>
        <v>Good</v>
      </c>
    </row>
    <row r="20" spans="1:29" x14ac:dyDescent="0.35">
      <c r="A20" s="21">
        <v>18</v>
      </c>
      <c r="B20" s="17">
        <v>47246</v>
      </c>
      <c r="C20" s="17">
        <v>59058</v>
      </c>
      <c r="D20" s="17">
        <v>70869</v>
      </c>
      <c r="E20" s="9">
        <f t="shared" ref="E20:E46" si="21">D20-B20</f>
        <v>23623</v>
      </c>
      <c r="F20" s="10">
        <f t="shared" si="0"/>
        <v>1181.1500000000001</v>
      </c>
      <c r="G20" s="11"/>
      <c r="H20" s="25">
        <v>47246</v>
      </c>
      <c r="I20" s="26">
        <f t="shared" si="13"/>
        <v>48427.15</v>
      </c>
      <c r="J20" s="25">
        <f>I20+$F$20</f>
        <v>49608.3</v>
      </c>
      <c r="K20" s="26">
        <f t="shared" ref="K20:AB20" si="22">J20+$F$20</f>
        <v>50789.450000000004</v>
      </c>
      <c r="L20" s="25">
        <f t="shared" si="22"/>
        <v>51970.600000000006</v>
      </c>
      <c r="M20" s="26">
        <f t="shared" si="22"/>
        <v>53151.750000000007</v>
      </c>
      <c r="N20" s="25">
        <f t="shared" si="22"/>
        <v>54332.900000000009</v>
      </c>
      <c r="O20" s="26">
        <f t="shared" si="22"/>
        <v>55514.05000000001</v>
      </c>
      <c r="P20" s="25">
        <f t="shared" si="22"/>
        <v>56695.200000000012</v>
      </c>
      <c r="Q20" s="26">
        <f t="shared" si="22"/>
        <v>57876.350000000013</v>
      </c>
      <c r="R20" s="25">
        <f t="shared" si="22"/>
        <v>59057.500000000015</v>
      </c>
      <c r="S20" s="26">
        <f t="shared" si="22"/>
        <v>60238.650000000016</v>
      </c>
      <c r="T20" s="25">
        <f t="shared" si="22"/>
        <v>61419.800000000017</v>
      </c>
      <c r="U20" s="26">
        <f t="shared" si="22"/>
        <v>62600.950000000019</v>
      </c>
      <c r="V20" s="25">
        <f t="shared" si="22"/>
        <v>63782.10000000002</v>
      </c>
      <c r="W20" s="26">
        <f t="shared" si="22"/>
        <v>64963.250000000022</v>
      </c>
      <c r="X20" s="25">
        <f t="shared" si="22"/>
        <v>66144.400000000023</v>
      </c>
      <c r="Y20" s="26">
        <f t="shared" si="22"/>
        <v>67325.550000000017</v>
      </c>
      <c r="Z20" s="25">
        <f t="shared" si="22"/>
        <v>68506.700000000012</v>
      </c>
      <c r="AA20" s="26">
        <f t="shared" si="22"/>
        <v>69687.850000000006</v>
      </c>
      <c r="AB20" s="25">
        <f t="shared" si="22"/>
        <v>70869</v>
      </c>
      <c r="AC20" s="12" t="str">
        <f t="shared" si="4"/>
        <v>Good</v>
      </c>
    </row>
    <row r="21" spans="1:29" x14ac:dyDescent="0.35">
      <c r="A21" s="21">
        <v>19</v>
      </c>
      <c r="B21" s="17">
        <v>51957</v>
      </c>
      <c r="C21" s="17">
        <v>62349</v>
      </c>
      <c r="D21" s="17">
        <v>77936</v>
      </c>
      <c r="E21" s="9">
        <f>D21-B21</f>
        <v>25979</v>
      </c>
      <c r="F21" s="10">
        <f t="shared" si="0"/>
        <v>1298.95</v>
      </c>
      <c r="G21" s="11"/>
      <c r="H21" s="25">
        <v>51957</v>
      </c>
      <c r="I21" s="26">
        <f>B21+$F$21</f>
        <v>53255.95</v>
      </c>
      <c r="J21" s="25">
        <f>I21+$F$21</f>
        <v>54554.899999999994</v>
      </c>
      <c r="K21" s="26">
        <f t="shared" ref="K21:AB21" si="23">J21+$F$21</f>
        <v>55853.849999999991</v>
      </c>
      <c r="L21" s="25">
        <f t="shared" si="23"/>
        <v>57152.799999999988</v>
      </c>
      <c r="M21" s="26">
        <f>L21+$F$21</f>
        <v>58451.749999999985</v>
      </c>
      <c r="N21" s="25">
        <f t="shared" si="23"/>
        <v>59750.699999999983</v>
      </c>
      <c r="O21" s="26">
        <f t="shared" si="23"/>
        <v>61049.64999999998</v>
      </c>
      <c r="P21" s="25">
        <f t="shared" si="23"/>
        <v>62348.599999999977</v>
      </c>
      <c r="Q21" s="26">
        <f t="shared" si="23"/>
        <v>63647.549999999974</v>
      </c>
      <c r="R21" s="25">
        <f t="shared" si="23"/>
        <v>64946.499999999971</v>
      </c>
      <c r="S21" s="26">
        <f t="shared" si="23"/>
        <v>66245.449999999968</v>
      </c>
      <c r="T21" s="25">
        <f t="shared" si="23"/>
        <v>67544.399999999965</v>
      </c>
      <c r="U21" s="26">
        <f t="shared" si="23"/>
        <v>68843.349999999962</v>
      </c>
      <c r="V21" s="25">
        <f t="shared" si="23"/>
        <v>70142.299999999959</v>
      </c>
      <c r="W21" s="26">
        <f t="shared" si="23"/>
        <v>71441.249999999956</v>
      </c>
      <c r="X21" s="25">
        <f t="shared" si="23"/>
        <v>72740.199999999953</v>
      </c>
      <c r="Y21" s="26">
        <f t="shared" si="23"/>
        <v>74039.149999999951</v>
      </c>
      <c r="Z21" s="25">
        <f t="shared" si="23"/>
        <v>75338.099999999948</v>
      </c>
      <c r="AA21" s="26">
        <f t="shared" si="23"/>
        <v>76637.049999999945</v>
      </c>
      <c r="AB21" s="25">
        <f t="shared" si="23"/>
        <v>77935.999999999942</v>
      </c>
      <c r="AC21" s="12" t="str">
        <f t="shared" si="4"/>
        <v>Bad-Review</v>
      </c>
    </row>
    <row r="22" spans="1:29" x14ac:dyDescent="0.35">
      <c r="A22" s="21">
        <v>20</v>
      </c>
      <c r="B22" s="17">
        <v>55486</v>
      </c>
      <c r="C22" s="17">
        <v>66583</v>
      </c>
      <c r="D22" s="17">
        <v>83229</v>
      </c>
      <c r="E22" s="9">
        <f t="shared" si="21"/>
        <v>27743</v>
      </c>
      <c r="F22" s="10">
        <f t="shared" si="0"/>
        <v>1387.15</v>
      </c>
      <c r="G22" s="11"/>
      <c r="H22" s="27">
        <v>55486</v>
      </c>
      <c r="I22" s="26">
        <f t="shared" ref="I22:I46" si="24">B22+F22</f>
        <v>56873.15</v>
      </c>
      <c r="J22" s="27">
        <f>I22+F22</f>
        <v>58260.3</v>
      </c>
      <c r="K22" s="26">
        <f>J22+$F$22</f>
        <v>59647.450000000004</v>
      </c>
      <c r="L22" s="27">
        <f t="shared" ref="L22:AB22" si="25">K22+$F$22</f>
        <v>61034.600000000006</v>
      </c>
      <c r="M22" s="26">
        <f t="shared" si="25"/>
        <v>62421.750000000007</v>
      </c>
      <c r="N22" s="27">
        <f t="shared" si="25"/>
        <v>63808.900000000009</v>
      </c>
      <c r="O22" s="26">
        <f t="shared" si="25"/>
        <v>65196.05000000001</v>
      </c>
      <c r="P22" s="27">
        <f t="shared" si="25"/>
        <v>66583.200000000012</v>
      </c>
      <c r="Q22" s="26">
        <f t="shared" si="25"/>
        <v>67970.350000000006</v>
      </c>
      <c r="R22" s="27">
        <f t="shared" si="25"/>
        <v>69357.5</v>
      </c>
      <c r="S22" s="26">
        <f t="shared" si="25"/>
        <v>70744.649999999994</v>
      </c>
      <c r="T22" s="27">
        <f t="shared" si="25"/>
        <v>72131.799999999988</v>
      </c>
      <c r="U22" s="26">
        <f t="shared" si="25"/>
        <v>73518.949999999983</v>
      </c>
      <c r="V22" s="27">
        <f t="shared" si="25"/>
        <v>74906.099999999977</v>
      </c>
      <c r="W22" s="26">
        <f t="shared" si="25"/>
        <v>76293.249999999971</v>
      </c>
      <c r="X22" s="27">
        <f t="shared" si="25"/>
        <v>77680.399999999965</v>
      </c>
      <c r="Y22" s="26">
        <f t="shared" si="25"/>
        <v>79067.549999999959</v>
      </c>
      <c r="Z22" s="27">
        <f t="shared" si="25"/>
        <v>80454.699999999953</v>
      </c>
      <c r="AA22" s="26">
        <f t="shared" si="25"/>
        <v>81841.849999999948</v>
      </c>
      <c r="AB22" s="27">
        <f t="shared" si="25"/>
        <v>83228.999999999942</v>
      </c>
      <c r="AC22" s="12" t="str">
        <f t="shared" si="4"/>
        <v>Bad-Review</v>
      </c>
    </row>
    <row r="23" spans="1:29" x14ac:dyDescent="0.35">
      <c r="A23" s="21">
        <v>21</v>
      </c>
      <c r="B23" s="17">
        <v>59015</v>
      </c>
      <c r="C23" s="17">
        <v>70818</v>
      </c>
      <c r="D23" s="17">
        <v>88523</v>
      </c>
      <c r="E23" s="9">
        <f t="shared" si="21"/>
        <v>29508</v>
      </c>
      <c r="F23" s="10">
        <f t="shared" si="0"/>
        <v>1475.4</v>
      </c>
      <c r="G23" s="11"/>
      <c r="H23" s="27">
        <v>59015</v>
      </c>
      <c r="I23" s="26">
        <f t="shared" si="24"/>
        <v>60490.400000000001</v>
      </c>
      <c r="J23" s="27">
        <f>I23+$F$23</f>
        <v>61965.8</v>
      </c>
      <c r="K23" s="26">
        <f t="shared" ref="K23:AB23" si="26">J23+$F$23</f>
        <v>63441.200000000004</v>
      </c>
      <c r="L23" s="27">
        <f t="shared" si="26"/>
        <v>64916.600000000006</v>
      </c>
      <c r="M23" s="26">
        <f t="shared" si="26"/>
        <v>66392</v>
      </c>
      <c r="N23" s="27">
        <f t="shared" si="26"/>
        <v>67867.399999999994</v>
      </c>
      <c r="O23" s="26">
        <f t="shared" si="26"/>
        <v>69342.799999999988</v>
      </c>
      <c r="P23" s="27">
        <f t="shared" si="26"/>
        <v>70818.199999999983</v>
      </c>
      <c r="Q23" s="26">
        <f t="shared" si="26"/>
        <v>72293.599999999977</v>
      </c>
      <c r="R23" s="27">
        <f t="shared" si="26"/>
        <v>73768.999999999971</v>
      </c>
      <c r="S23" s="26">
        <f t="shared" si="26"/>
        <v>75244.399999999965</v>
      </c>
      <c r="T23" s="27">
        <f t="shared" si="26"/>
        <v>76719.799999999959</v>
      </c>
      <c r="U23" s="26">
        <f t="shared" si="26"/>
        <v>78195.199999999953</v>
      </c>
      <c r="V23" s="27">
        <f t="shared" si="26"/>
        <v>79670.599999999948</v>
      </c>
      <c r="W23" s="26">
        <f t="shared" si="26"/>
        <v>81145.999999999942</v>
      </c>
      <c r="X23" s="27">
        <f t="shared" si="26"/>
        <v>82621.399999999936</v>
      </c>
      <c r="Y23" s="26">
        <f t="shared" si="26"/>
        <v>84096.79999999993</v>
      </c>
      <c r="Z23" s="27">
        <f t="shared" si="26"/>
        <v>85572.199999999924</v>
      </c>
      <c r="AA23" s="26">
        <f t="shared" si="26"/>
        <v>87047.599999999919</v>
      </c>
      <c r="AB23" s="27">
        <f t="shared" si="26"/>
        <v>88522.999999999913</v>
      </c>
      <c r="AC23" s="12" t="str">
        <f t="shared" si="4"/>
        <v>Bad-Review</v>
      </c>
    </row>
    <row r="24" spans="1:29" x14ac:dyDescent="0.35">
      <c r="A24" s="21">
        <v>22</v>
      </c>
      <c r="B24" s="17">
        <v>62544</v>
      </c>
      <c r="C24" s="17">
        <v>75053</v>
      </c>
      <c r="D24" s="17">
        <v>93816</v>
      </c>
      <c r="E24" s="9">
        <f t="shared" si="21"/>
        <v>31272</v>
      </c>
      <c r="F24" s="10">
        <f t="shared" si="0"/>
        <v>1563.6</v>
      </c>
      <c r="G24" s="11"/>
      <c r="H24" s="27">
        <v>62544</v>
      </c>
      <c r="I24" s="26">
        <f t="shared" si="24"/>
        <v>64107.6</v>
      </c>
      <c r="J24" s="27">
        <f>I24+$F$24</f>
        <v>65671.199999999997</v>
      </c>
      <c r="K24" s="26">
        <f t="shared" ref="K24:AB24" si="27">J24+$F$24</f>
        <v>67234.8</v>
      </c>
      <c r="L24" s="27">
        <f t="shared" si="27"/>
        <v>68798.400000000009</v>
      </c>
      <c r="M24" s="26">
        <f t="shared" si="27"/>
        <v>70362.000000000015</v>
      </c>
      <c r="N24" s="27">
        <f t="shared" si="27"/>
        <v>71925.60000000002</v>
      </c>
      <c r="O24" s="26">
        <f t="shared" si="27"/>
        <v>73489.200000000026</v>
      </c>
      <c r="P24" s="27">
        <f t="shared" si="27"/>
        <v>75052.800000000032</v>
      </c>
      <c r="Q24" s="26">
        <f t="shared" si="27"/>
        <v>76616.400000000038</v>
      </c>
      <c r="R24" s="27">
        <f t="shared" si="27"/>
        <v>78180.000000000044</v>
      </c>
      <c r="S24" s="26">
        <f t="shared" si="27"/>
        <v>79743.600000000049</v>
      </c>
      <c r="T24" s="27">
        <f t="shared" si="27"/>
        <v>81307.200000000055</v>
      </c>
      <c r="U24" s="26">
        <f t="shared" si="27"/>
        <v>82870.800000000061</v>
      </c>
      <c r="V24" s="27">
        <f t="shared" si="27"/>
        <v>84434.400000000067</v>
      </c>
      <c r="W24" s="26">
        <f t="shared" si="27"/>
        <v>85998.000000000073</v>
      </c>
      <c r="X24" s="27">
        <f t="shared" si="27"/>
        <v>87561.600000000079</v>
      </c>
      <c r="Y24" s="26">
        <f t="shared" si="27"/>
        <v>89125.200000000084</v>
      </c>
      <c r="Z24" s="27">
        <f t="shared" si="27"/>
        <v>90688.80000000009</v>
      </c>
      <c r="AA24" s="26">
        <f t="shared" si="27"/>
        <v>92252.400000000096</v>
      </c>
      <c r="AB24" s="27">
        <f t="shared" si="27"/>
        <v>93816.000000000102</v>
      </c>
      <c r="AC24" s="12" t="str">
        <f t="shared" si="4"/>
        <v>Bad-Review</v>
      </c>
    </row>
    <row r="25" spans="1:29" x14ac:dyDescent="0.35">
      <c r="A25" s="21">
        <v>23</v>
      </c>
      <c r="B25" s="17">
        <v>66073</v>
      </c>
      <c r="C25" s="17">
        <v>79287</v>
      </c>
      <c r="D25" s="17">
        <v>99109</v>
      </c>
      <c r="E25" s="9">
        <f t="shared" si="21"/>
        <v>33036</v>
      </c>
      <c r="F25" s="10">
        <f t="shared" si="0"/>
        <v>1651.8</v>
      </c>
      <c r="G25" s="11"/>
      <c r="H25" s="27">
        <v>66073</v>
      </c>
      <c r="I25" s="26">
        <f t="shared" si="24"/>
        <v>67724.800000000003</v>
      </c>
      <c r="J25" s="27">
        <f>I25+$F$25</f>
        <v>69376.600000000006</v>
      </c>
      <c r="K25" s="26">
        <f t="shared" ref="K25:AB25" si="28">J25+$F$25</f>
        <v>71028.400000000009</v>
      </c>
      <c r="L25" s="27">
        <f t="shared" si="28"/>
        <v>72680.200000000012</v>
      </c>
      <c r="M25" s="26">
        <f t="shared" si="28"/>
        <v>74332.000000000015</v>
      </c>
      <c r="N25" s="27">
        <f t="shared" si="28"/>
        <v>75983.800000000017</v>
      </c>
      <c r="O25" s="26">
        <f t="shared" si="28"/>
        <v>77635.60000000002</v>
      </c>
      <c r="P25" s="27">
        <f t="shared" si="28"/>
        <v>79287.400000000023</v>
      </c>
      <c r="Q25" s="26">
        <f t="shared" si="28"/>
        <v>80939.200000000026</v>
      </c>
      <c r="R25" s="27">
        <f t="shared" si="28"/>
        <v>82591.000000000029</v>
      </c>
      <c r="S25" s="26">
        <f t="shared" si="28"/>
        <v>84242.800000000032</v>
      </c>
      <c r="T25" s="27">
        <f t="shared" si="28"/>
        <v>85894.600000000035</v>
      </c>
      <c r="U25" s="26">
        <f t="shared" si="28"/>
        <v>87546.400000000038</v>
      </c>
      <c r="V25" s="27">
        <f t="shared" si="28"/>
        <v>89198.200000000041</v>
      </c>
      <c r="W25" s="26">
        <f t="shared" si="28"/>
        <v>90850.000000000044</v>
      </c>
      <c r="X25" s="27">
        <f t="shared" si="28"/>
        <v>92501.800000000047</v>
      </c>
      <c r="Y25" s="26">
        <f t="shared" si="28"/>
        <v>94153.600000000049</v>
      </c>
      <c r="Z25" s="27">
        <f t="shared" si="28"/>
        <v>95805.400000000052</v>
      </c>
      <c r="AA25" s="26">
        <f t="shared" si="28"/>
        <v>97457.200000000055</v>
      </c>
      <c r="AB25" s="27">
        <f t="shared" si="28"/>
        <v>99109.000000000058</v>
      </c>
      <c r="AC25" s="12" t="str">
        <f t="shared" si="4"/>
        <v>Bad-Review</v>
      </c>
    </row>
    <row r="26" spans="1:29" x14ac:dyDescent="0.35">
      <c r="A26" s="21">
        <v>24</v>
      </c>
      <c r="B26" s="17">
        <v>69602</v>
      </c>
      <c r="C26" s="17">
        <v>83522</v>
      </c>
      <c r="D26" s="17">
        <v>104402</v>
      </c>
      <c r="E26" s="9">
        <f t="shared" si="21"/>
        <v>34800</v>
      </c>
      <c r="F26" s="10">
        <f t="shared" si="0"/>
        <v>1740</v>
      </c>
      <c r="G26" s="11"/>
      <c r="H26" s="27">
        <v>69602</v>
      </c>
      <c r="I26" s="26">
        <f t="shared" si="24"/>
        <v>71342</v>
      </c>
      <c r="J26" s="27">
        <f>I26+$F$26</f>
        <v>73082</v>
      </c>
      <c r="K26" s="26">
        <f t="shared" ref="K26:AB26" si="29">J26+$F$26</f>
        <v>74822</v>
      </c>
      <c r="L26" s="27">
        <f t="shared" si="29"/>
        <v>76562</v>
      </c>
      <c r="M26" s="26">
        <f t="shared" si="29"/>
        <v>78302</v>
      </c>
      <c r="N26" s="27">
        <f t="shared" si="29"/>
        <v>80042</v>
      </c>
      <c r="O26" s="26">
        <f t="shared" si="29"/>
        <v>81782</v>
      </c>
      <c r="P26" s="27">
        <f t="shared" si="29"/>
        <v>83522</v>
      </c>
      <c r="Q26" s="26">
        <f t="shared" si="29"/>
        <v>85262</v>
      </c>
      <c r="R26" s="27">
        <f t="shared" si="29"/>
        <v>87002</v>
      </c>
      <c r="S26" s="26">
        <f t="shared" si="29"/>
        <v>88742</v>
      </c>
      <c r="T26" s="27">
        <f t="shared" si="29"/>
        <v>90482</v>
      </c>
      <c r="U26" s="26">
        <f t="shared" si="29"/>
        <v>92222</v>
      </c>
      <c r="V26" s="27">
        <f t="shared" si="29"/>
        <v>93962</v>
      </c>
      <c r="W26" s="26">
        <f t="shared" si="29"/>
        <v>95702</v>
      </c>
      <c r="X26" s="27">
        <f t="shared" si="29"/>
        <v>97442</v>
      </c>
      <c r="Y26" s="26">
        <f t="shared" si="29"/>
        <v>99182</v>
      </c>
      <c r="Z26" s="27">
        <f t="shared" si="29"/>
        <v>100922</v>
      </c>
      <c r="AA26" s="26">
        <f t="shared" si="29"/>
        <v>102662</v>
      </c>
      <c r="AB26" s="27">
        <f t="shared" si="29"/>
        <v>104402</v>
      </c>
      <c r="AC26" s="12" t="str">
        <f t="shared" si="4"/>
        <v>Good</v>
      </c>
    </row>
    <row r="27" spans="1:29" x14ac:dyDescent="0.35">
      <c r="A27" s="21">
        <v>25</v>
      </c>
      <c r="B27" s="17">
        <v>73130</v>
      </c>
      <c r="C27" s="17">
        <v>87757</v>
      </c>
      <c r="D27" s="17">
        <v>109696</v>
      </c>
      <c r="E27" s="9">
        <f t="shared" si="21"/>
        <v>36566</v>
      </c>
      <c r="F27" s="10">
        <f t="shared" si="0"/>
        <v>1828.3</v>
      </c>
      <c r="G27" s="11"/>
      <c r="H27" s="27">
        <v>73130</v>
      </c>
      <c r="I27" s="26">
        <f t="shared" si="24"/>
        <v>74958.3</v>
      </c>
      <c r="J27" s="27">
        <f>I27+$F$27</f>
        <v>76786.600000000006</v>
      </c>
      <c r="K27" s="26">
        <f t="shared" ref="K27:AB27" si="30">J27+$F$27</f>
        <v>78614.900000000009</v>
      </c>
      <c r="L27" s="27">
        <f t="shared" si="30"/>
        <v>80443.200000000012</v>
      </c>
      <c r="M27" s="26">
        <f t="shared" si="30"/>
        <v>82271.500000000015</v>
      </c>
      <c r="N27" s="27">
        <f t="shared" si="30"/>
        <v>84099.800000000017</v>
      </c>
      <c r="O27" s="26">
        <f t="shared" si="30"/>
        <v>85928.10000000002</v>
      </c>
      <c r="P27" s="27">
        <f t="shared" si="30"/>
        <v>87756.400000000023</v>
      </c>
      <c r="Q27" s="26">
        <f t="shared" si="30"/>
        <v>89584.700000000026</v>
      </c>
      <c r="R27" s="27">
        <f t="shared" si="30"/>
        <v>91413.000000000029</v>
      </c>
      <c r="S27" s="26">
        <f t="shared" si="30"/>
        <v>93241.300000000032</v>
      </c>
      <c r="T27" s="27">
        <f t="shared" si="30"/>
        <v>95069.600000000035</v>
      </c>
      <c r="U27" s="26">
        <f t="shared" si="30"/>
        <v>96897.900000000038</v>
      </c>
      <c r="V27" s="27">
        <f t="shared" si="30"/>
        <v>98726.200000000041</v>
      </c>
      <c r="W27" s="26">
        <f t="shared" si="30"/>
        <v>100554.50000000004</v>
      </c>
      <c r="X27" s="27">
        <f t="shared" si="30"/>
        <v>102382.80000000005</v>
      </c>
      <c r="Y27" s="26">
        <f t="shared" si="30"/>
        <v>104211.10000000005</v>
      </c>
      <c r="Z27" s="27">
        <f t="shared" si="30"/>
        <v>106039.40000000005</v>
      </c>
      <c r="AA27" s="26">
        <f t="shared" si="30"/>
        <v>107867.70000000006</v>
      </c>
      <c r="AB27" s="27">
        <f t="shared" si="30"/>
        <v>109696.00000000006</v>
      </c>
      <c r="AC27" s="12" t="str">
        <f t="shared" si="4"/>
        <v>Good</v>
      </c>
    </row>
    <row r="28" spans="1:29" x14ac:dyDescent="0.35">
      <c r="A28" s="21">
        <v>26</v>
      </c>
      <c r="B28" s="17">
        <v>76659</v>
      </c>
      <c r="C28" s="17">
        <v>91991</v>
      </c>
      <c r="D28" s="17">
        <v>114989</v>
      </c>
      <c r="E28" s="9">
        <f t="shared" si="21"/>
        <v>38330</v>
      </c>
      <c r="F28" s="10">
        <f t="shared" si="0"/>
        <v>1916.5</v>
      </c>
      <c r="G28" s="11"/>
      <c r="H28" s="27">
        <v>76659</v>
      </c>
      <c r="I28" s="26">
        <f t="shared" si="24"/>
        <v>78575.5</v>
      </c>
      <c r="J28" s="27">
        <f>I28+$F$28</f>
        <v>80492</v>
      </c>
      <c r="K28" s="26">
        <f t="shared" ref="K28:AB28" si="31">J28+$F$28</f>
        <v>82408.5</v>
      </c>
      <c r="L28" s="27">
        <f t="shared" si="31"/>
        <v>84325</v>
      </c>
      <c r="M28" s="26">
        <f t="shared" si="31"/>
        <v>86241.5</v>
      </c>
      <c r="N28" s="27">
        <f t="shared" si="31"/>
        <v>88158</v>
      </c>
      <c r="O28" s="26">
        <f t="shared" si="31"/>
        <v>90074.5</v>
      </c>
      <c r="P28" s="27">
        <f t="shared" si="31"/>
        <v>91991</v>
      </c>
      <c r="Q28" s="26">
        <f t="shared" si="31"/>
        <v>93907.5</v>
      </c>
      <c r="R28" s="27">
        <f t="shared" si="31"/>
        <v>95824</v>
      </c>
      <c r="S28" s="26">
        <f t="shared" si="31"/>
        <v>97740.5</v>
      </c>
      <c r="T28" s="27">
        <f t="shared" si="31"/>
        <v>99657</v>
      </c>
      <c r="U28" s="26">
        <f t="shared" si="31"/>
        <v>101573.5</v>
      </c>
      <c r="V28" s="27">
        <f t="shared" si="31"/>
        <v>103490</v>
      </c>
      <c r="W28" s="26">
        <f t="shared" si="31"/>
        <v>105406.5</v>
      </c>
      <c r="X28" s="27">
        <f t="shared" si="31"/>
        <v>107323</v>
      </c>
      <c r="Y28" s="26">
        <f t="shared" si="31"/>
        <v>109239.5</v>
      </c>
      <c r="Z28" s="27">
        <f t="shared" si="31"/>
        <v>111156</v>
      </c>
      <c r="AA28" s="26">
        <f t="shared" si="31"/>
        <v>113072.5</v>
      </c>
      <c r="AB28" s="27">
        <f t="shared" si="31"/>
        <v>114989</v>
      </c>
      <c r="AC28" s="12" t="str">
        <f t="shared" si="4"/>
        <v>Good</v>
      </c>
    </row>
    <row r="29" spans="1:29" x14ac:dyDescent="0.35">
      <c r="A29" s="21">
        <v>27</v>
      </c>
      <c r="B29" s="17">
        <v>80188</v>
      </c>
      <c r="C29" s="17">
        <v>96226</v>
      </c>
      <c r="D29" s="17">
        <v>120282</v>
      </c>
      <c r="E29" s="9">
        <f t="shared" si="21"/>
        <v>40094</v>
      </c>
      <c r="F29" s="10">
        <f t="shared" si="0"/>
        <v>2004.7</v>
      </c>
      <c r="G29" s="11"/>
      <c r="H29" s="27">
        <v>80188</v>
      </c>
      <c r="I29" s="26">
        <f t="shared" si="24"/>
        <v>82192.7</v>
      </c>
      <c r="J29" s="27">
        <f>I29+$F$29</f>
        <v>84197.4</v>
      </c>
      <c r="K29" s="26">
        <f t="shared" ref="K29:AB29" si="32">J29+$F$29</f>
        <v>86202.099999999991</v>
      </c>
      <c r="L29" s="27">
        <f t="shared" si="32"/>
        <v>88206.799999999988</v>
      </c>
      <c r="M29" s="26">
        <f t="shared" si="32"/>
        <v>90211.499999999985</v>
      </c>
      <c r="N29" s="27">
        <f t="shared" si="32"/>
        <v>92216.199999999983</v>
      </c>
      <c r="O29" s="26">
        <f t="shared" si="32"/>
        <v>94220.89999999998</v>
      </c>
      <c r="P29" s="27">
        <f t="shared" si="32"/>
        <v>96225.599999999977</v>
      </c>
      <c r="Q29" s="26">
        <f t="shared" si="32"/>
        <v>98230.299999999974</v>
      </c>
      <c r="R29" s="27">
        <f t="shared" si="32"/>
        <v>100234.99999999997</v>
      </c>
      <c r="S29" s="26">
        <f t="shared" si="32"/>
        <v>102239.69999999997</v>
      </c>
      <c r="T29" s="27">
        <f t="shared" si="32"/>
        <v>104244.39999999997</v>
      </c>
      <c r="U29" s="26">
        <f t="shared" si="32"/>
        <v>106249.09999999996</v>
      </c>
      <c r="V29" s="27">
        <f t="shared" si="32"/>
        <v>108253.79999999996</v>
      </c>
      <c r="W29" s="26">
        <f t="shared" si="32"/>
        <v>110258.49999999996</v>
      </c>
      <c r="X29" s="27">
        <f t="shared" si="32"/>
        <v>112263.19999999995</v>
      </c>
      <c r="Y29" s="26">
        <f t="shared" si="32"/>
        <v>114267.89999999995</v>
      </c>
      <c r="Z29" s="27">
        <f t="shared" si="32"/>
        <v>116272.59999999995</v>
      </c>
      <c r="AA29" s="26">
        <f t="shared" si="32"/>
        <v>118277.29999999994</v>
      </c>
      <c r="AB29" s="27">
        <f t="shared" si="32"/>
        <v>120281.99999999994</v>
      </c>
      <c r="AC29" s="12" t="str">
        <f t="shared" si="4"/>
        <v>Good</v>
      </c>
    </row>
    <row r="30" spans="1:29" x14ac:dyDescent="0.35">
      <c r="A30" s="21">
        <v>28</v>
      </c>
      <c r="B30" s="17">
        <v>92340</v>
      </c>
      <c r="C30" s="17">
        <v>101575</v>
      </c>
      <c r="D30" s="17">
        <v>138511</v>
      </c>
      <c r="E30" s="9">
        <f t="shared" si="21"/>
        <v>46171</v>
      </c>
      <c r="F30" s="10">
        <f t="shared" si="0"/>
        <v>2308.5500000000002</v>
      </c>
      <c r="G30" s="11"/>
      <c r="H30" s="27">
        <v>92340</v>
      </c>
      <c r="I30" s="26">
        <f t="shared" si="24"/>
        <v>94648.55</v>
      </c>
      <c r="J30" s="27">
        <f>I30+$F$30</f>
        <v>96957.1</v>
      </c>
      <c r="K30" s="26">
        <f t="shared" ref="K30:AB30" si="33">J30+$F$30</f>
        <v>99265.650000000009</v>
      </c>
      <c r="L30" s="27">
        <f t="shared" si="33"/>
        <v>101574.20000000001</v>
      </c>
      <c r="M30" s="26">
        <f t="shared" si="33"/>
        <v>103882.75000000001</v>
      </c>
      <c r="N30" s="27">
        <f t="shared" si="33"/>
        <v>106191.30000000002</v>
      </c>
      <c r="O30" s="26">
        <f t="shared" si="33"/>
        <v>108499.85000000002</v>
      </c>
      <c r="P30" s="27">
        <f t="shared" si="33"/>
        <v>110808.40000000002</v>
      </c>
      <c r="Q30" s="26">
        <f t="shared" si="33"/>
        <v>113116.95000000003</v>
      </c>
      <c r="R30" s="27">
        <f t="shared" si="33"/>
        <v>115425.50000000003</v>
      </c>
      <c r="S30" s="26">
        <f t="shared" si="33"/>
        <v>117734.05000000003</v>
      </c>
      <c r="T30" s="27">
        <f t="shared" si="33"/>
        <v>120042.60000000003</v>
      </c>
      <c r="U30" s="26">
        <f t="shared" si="33"/>
        <v>122351.15000000004</v>
      </c>
      <c r="V30" s="27">
        <f t="shared" si="33"/>
        <v>124659.70000000004</v>
      </c>
      <c r="W30" s="26">
        <f t="shared" si="33"/>
        <v>126968.25000000004</v>
      </c>
      <c r="X30" s="27">
        <f t="shared" si="33"/>
        <v>129276.80000000005</v>
      </c>
      <c r="Y30" s="26">
        <f t="shared" si="33"/>
        <v>131585.35000000003</v>
      </c>
      <c r="Z30" s="27">
        <f t="shared" si="33"/>
        <v>133893.90000000002</v>
      </c>
      <c r="AA30" s="26">
        <f t="shared" si="33"/>
        <v>136202.45000000001</v>
      </c>
      <c r="AB30" s="27">
        <f t="shared" si="33"/>
        <v>138511</v>
      </c>
      <c r="AC30" s="12" t="str">
        <f t="shared" si="4"/>
        <v>Good</v>
      </c>
    </row>
    <row r="31" spans="1:29" x14ac:dyDescent="0.35">
      <c r="A31" s="21">
        <v>29</v>
      </c>
      <c r="B31" s="17">
        <v>99965</v>
      </c>
      <c r="C31" s="17">
        <v>109961</v>
      </c>
      <c r="D31" s="17">
        <v>149947</v>
      </c>
      <c r="E31" s="9">
        <f t="shared" si="21"/>
        <v>49982</v>
      </c>
      <c r="F31" s="10">
        <f t="shared" si="0"/>
        <v>2499.1</v>
      </c>
      <c r="G31" s="11"/>
      <c r="H31" s="27">
        <v>99965</v>
      </c>
      <c r="I31" s="26">
        <f t="shared" si="24"/>
        <v>102464.1</v>
      </c>
      <c r="J31" s="27">
        <f>I31+$F$31</f>
        <v>104963.20000000001</v>
      </c>
      <c r="K31" s="26">
        <f t="shared" ref="K31:AB31" si="34">J31+$F$31</f>
        <v>107462.30000000002</v>
      </c>
      <c r="L31" s="27">
        <f t="shared" si="34"/>
        <v>109961.40000000002</v>
      </c>
      <c r="M31" s="26">
        <f t="shared" si="34"/>
        <v>112460.50000000003</v>
      </c>
      <c r="N31" s="27">
        <f t="shared" si="34"/>
        <v>114959.60000000003</v>
      </c>
      <c r="O31" s="26">
        <f t="shared" si="34"/>
        <v>117458.70000000004</v>
      </c>
      <c r="P31" s="27">
        <f t="shared" si="34"/>
        <v>119957.80000000005</v>
      </c>
      <c r="Q31" s="26">
        <f t="shared" si="34"/>
        <v>122456.90000000005</v>
      </c>
      <c r="R31" s="27">
        <f t="shared" si="34"/>
        <v>124956.00000000006</v>
      </c>
      <c r="S31" s="26">
        <f t="shared" si="34"/>
        <v>127455.10000000006</v>
      </c>
      <c r="T31" s="27">
        <f t="shared" si="34"/>
        <v>129954.20000000007</v>
      </c>
      <c r="U31" s="26">
        <f t="shared" si="34"/>
        <v>132453.30000000008</v>
      </c>
      <c r="V31" s="27">
        <f t="shared" si="34"/>
        <v>134952.40000000008</v>
      </c>
      <c r="W31" s="26">
        <f t="shared" si="34"/>
        <v>137451.50000000009</v>
      </c>
      <c r="X31" s="27">
        <f t="shared" si="34"/>
        <v>139950.60000000009</v>
      </c>
      <c r="Y31" s="26">
        <f t="shared" si="34"/>
        <v>142449.7000000001</v>
      </c>
      <c r="Z31" s="27">
        <f t="shared" si="34"/>
        <v>144948.8000000001</v>
      </c>
      <c r="AA31" s="26">
        <f t="shared" si="34"/>
        <v>147447.90000000011</v>
      </c>
      <c r="AB31" s="27">
        <f t="shared" si="34"/>
        <v>149947.00000000012</v>
      </c>
      <c r="AC31" s="12" t="str">
        <f t="shared" si="4"/>
        <v>Good</v>
      </c>
    </row>
    <row r="32" spans="1:29" x14ac:dyDescent="0.35">
      <c r="A32" s="21">
        <v>30</v>
      </c>
      <c r="B32" s="17">
        <v>107589</v>
      </c>
      <c r="C32" s="17">
        <v>118347</v>
      </c>
      <c r="D32" s="17">
        <v>161383</v>
      </c>
      <c r="E32" s="9">
        <f t="shared" si="21"/>
        <v>53794</v>
      </c>
      <c r="F32" s="10">
        <f t="shared" si="0"/>
        <v>2689.7</v>
      </c>
      <c r="G32" s="11"/>
      <c r="H32" s="27">
        <v>107589</v>
      </c>
      <c r="I32" s="26">
        <f t="shared" si="24"/>
        <v>110278.7</v>
      </c>
      <c r="J32" s="27">
        <f>I32+$F$32</f>
        <v>112968.4</v>
      </c>
      <c r="K32" s="26">
        <f t="shared" ref="K32:AB32" si="35">J32+$F$32</f>
        <v>115658.09999999999</v>
      </c>
      <c r="L32" s="27">
        <f t="shared" si="35"/>
        <v>118347.79999999999</v>
      </c>
      <c r="M32" s="26">
        <f t="shared" si="35"/>
        <v>121037.49999999999</v>
      </c>
      <c r="N32" s="27">
        <f t="shared" si="35"/>
        <v>123727.19999999998</v>
      </c>
      <c r="O32" s="26">
        <f t="shared" si="35"/>
        <v>126416.89999999998</v>
      </c>
      <c r="P32" s="27">
        <f t="shared" si="35"/>
        <v>129106.59999999998</v>
      </c>
      <c r="Q32" s="26">
        <f t="shared" si="35"/>
        <v>131796.29999999999</v>
      </c>
      <c r="R32" s="27">
        <f t="shared" si="35"/>
        <v>134486</v>
      </c>
      <c r="S32" s="26">
        <f t="shared" si="35"/>
        <v>137175.70000000001</v>
      </c>
      <c r="T32" s="27">
        <f t="shared" si="35"/>
        <v>139865.40000000002</v>
      </c>
      <c r="U32" s="26">
        <f t="shared" si="35"/>
        <v>142555.10000000003</v>
      </c>
      <c r="V32" s="27">
        <f t="shared" si="35"/>
        <v>145244.80000000005</v>
      </c>
      <c r="W32" s="26">
        <f t="shared" si="35"/>
        <v>147934.50000000006</v>
      </c>
      <c r="X32" s="27">
        <f t="shared" si="35"/>
        <v>150624.20000000007</v>
      </c>
      <c r="Y32" s="26">
        <f t="shared" si="35"/>
        <v>153313.90000000008</v>
      </c>
      <c r="Z32" s="27">
        <f t="shared" si="35"/>
        <v>156003.60000000009</v>
      </c>
      <c r="AA32" s="26">
        <f t="shared" si="35"/>
        <v>158693.3000000001</v>
      </c>
      <c r="AB32" s="27">
        <f t="shared" si="35"/>
        <v>161383.00000000012</v>
      </c>
      <c r="AC32" s="12" t="str">
        <f t="shared" si="4"/>
        <v>Good</v>
      </c>
    </row>
    <row r="33" spans="1:29" x14ac:dyDescent="0.35">
      <c r="A33" s="21">
        <v>31</v>
      </c>
      <c r="B33" s="17">
        <v>115213</v>
      </c>
      <c r="C33" s="17">
        <v>126734</v>
      </c>
      <c r="D33" s="17">
        <v>172819</v>
      </c>
      <c r="E33" s="9">
        <f t="shared" si="21"/>
        <v>57606</v>
      </c>
      <c r="F33" s="10">
        <f t="shared" si="0"/>
        <v>2880.3</v>
      </c>
      <c r="G33" s="11"/>
      <c r="H33" s="27">
        <v>115213</v>
      </c>
      <c r="I33" s="26">
        <f t="shared" si="24"/>
        <v>118093.3</v>
      </c>
      <c r="J33" s="27">
        <f>I33+$F$33</f>
        <v>120973.6</v>
      </c>
      <c r="K33" s="26">
        <f t="shared" ref="K33:AB33" si="36">J33+$F$33</f>
        <v>123853.90000000001</v>
      </c>
      <c r="L33" s="27">
        <f t="shared" si="36"/>
        <v>126734.20000000001</v>
      </c>
      <c r="M33" s="26">
        <f t="shared" si="36"/>
        <v>129614.50000000001</v>
      </c>
      <c r="N33" s="27">
        <f t="shared" si="36"/>
        <v>132494.80000000002</v>
      </c>
      <c r="O33" s="26">
        <f t="shared" si="36"/>
        <v>135375.1</v>
      </c>
      <c r="P33" s="27">
        <f t="shared" si="36"/>
        <v>138255.4</v>
      </c>
      <c r="Q33" s="26">
        <f t="shared" si="36"/>
        <v>141135.69999999998</v>
      </c>
      <c r="R33" s="27">
        <f t="shared" si="36"/>
        <v>144015.99999999997</v>
      </c>
      <c r="S33" s="26">
        <f t="shared" si="36"/>
        <v>146896.29999999996</v>
      </c>
      <c r="T33" s="27">
        <f t="shared" si="36"/>
        <v>149776.59999999995</v>
      </c>
      <c r="U33" s="26">
        <f t="shared" si="36"/>
        <v>152656.89999999994</v>
      </c>
      <c r="V33" s="27">
        <f t="shared" si="36"/>
        <v>155537.19999999992</v>
      </c>
      <c r="W33" s="26">
        <f t="shared" si="36"/>
        <v>158417.49999999991</v>
      </c>
      <c r="X33" s="27">
        <f t="shared" si="36"/>
        <v>161297.7999999999</v>
      </c>
      <c r="Y33" s="26">
        <f t="shared" si="36"/>
        <v>164178.09999999989</v>
      </c>
      <c r="Z33" s="27">
        <f t="shared" si="36"/>
        <v>167058.39999999988</v>
      </c>
      <c r="AA33" s="26">
        <f t="shared" si="36"/>
        <v>169938.69999999987</v>
      </c>
      <c r="AB33" s="27">
        <f t="shared" si="36"/>
        <v>172818.99999999985</v>
      </c>
      <c r="AC33" s="12" t="str">
        <f t="shared" si="4"/>
        <v>Good</v>
      </c>
    </row>
    <row r="34" spans="1:29" x14ac:dyDescent="0.35">
      <c r="A34" s="21">
        <v>32</v>
      </c>
      <c r="B34" s="17">
        <v>122837</v>
      </c>
      <c r="C34" s="17">
        <v>135120</v>
      </c>
      <c r="D34" s="17">
        <v>184255</v>
      </c>
      <c r="E34" s="9">
        <f t="shared" si="21"/>
        <v>61418</v>
      </c>
      <c r="F34" s="10">
        <f t="shared" si="0"/>
        <v>3070.9</v>
      </c>
      <c r="G34" s="11"/>
      <c r="H34" s="27">
        <v>122837</v>
      </c>
      <c r="I34" s="26">
        <f t="shared" si="24"/>
        <v>125907.9</v>
      </c>
      <c r="J34" s="27">
        <f>I34+$F$34</f>
        <v>128978.79999999999</v>
      </c>
      <c r="K34" s="26">
        <f t="shared" ref="K34:AB34" si="37">J34+$F$34</f>
        <v>132049.69999999998</v>
      </c>
      <c r="L34" s="27">
        <f t="shared" si="37"/>
        <v>135120.59999999998</v>
      </c>
      <c r="M34" s="26">
        <f t="shared" si="37"/>
        <v>138191.49999999997</v>
      </c>
      <c r="N34" s="27">
        <f t="shared" si="37"/>
        <v>141262.39999999997</v>
      </c>
      <c r="O34" s="26">
        <f t="shared" si="37"/>
        <v>144333.29999999996</v>
      </c>
      <c r="P34" s="27">
        <f t="shared" si="37"/>
        <v>147404.19999999995</v>
      </c>
      <c r="Q34" s="26">
        <f t="shared" si="37"/>
        <v>150475.09999999995</v>
      </c>
      <c r="R34" s="27">
        <f t="shared" si="37"/>
        <v>153545.99999999994</v>
      </c>
      <c r="S34" s="26">
        <f t="shared" si="37"/>
        <v>156616.89999999994</v>
      </c>
      <c r="T34" s="27">
        <f t="shared" si="37"/>
        <v>159687.79999999993</v>
      </c>
      <c r="U34" s="26">
        <f t="shared" si="37"/>
        <v>162758.69999999992</v>
      </c>
      <c r="V34" s="27">
        <f t="shared" si="37"/>
        <v>165829.59999999992</v>
      </c>
      <c r="W34" s="26">
        <f t="shared" si="37"/>
        <v>168900.49999999991</v>
      </c>
      <c r="X34" s="27">
        <f t="shared" si="37"/>
        <v>171971.39999999991</v>
      </c>
      <c r="Y34" s="26">
        <f t="shared" si="37"/>
        <v>175042.2999999999</v>
      </c>
      <c r="Z34" s="27">
        <f t="shared" si="37"/>
        <v>178113.1999999999</v>
      </c>
      <c r="AA34" s="26">
        <f t="shared" si="37"/>
        <v>181184.09999999989</v>
      </c>
      <c r="AB34" s="27">
        <f t="shared" si="37"/>
        <v>184254.99999999988</v>
      </c>
      <c r="AC34" s="12" t="str">
        <f t="shared" si="4"/>
        <v>Good</v>
      </c>
    </row>
    <row r="35" spans="1:29" x14ac:dyDescent="0.35">
      <c r="A35" s="21">
        <v>33</v>
      </c>
      <c r="B35" s="17">
        <v>130461</v>
      </c>
      <c r="C35" s="17">
        <v>143507</v>
      </c>
      <c r="D35" s="17">
        <v>195691</v>
      </c>
      <c r="E35" s="9">
        <f t="shared" si="21"/>
        <v>65230</v>
      </c>
      <c r="F35" s="10">
        <f t="shared" si="0"/>
        <v>3261.5</v>
      </c>
      <c r="G35" s="11"/>
      <c r="H35" s="27">
        <v>130461</v>
      </c>
      <c r="I35" s="26">
        <f t="shared" si="24"/>
        <v>133722.5</v>
      </c>
      <c r="J35" s="27">
        <f>I35+$F$35</f>
        <v>136984</v>
      </c>
      <c r="K35" s="26">
        <f t="shared" ref="K35:AB35" si="38">J35+$F$35</f>
        <v>140245.5</v>
      </c>
      <c r="L35" s="27">
        <f t="shared" si="38"/>
        <v>143507</v>
      </c>
      <c r="M35" s="26">
        <f t="shared" si="38"/>
        <v>146768.5</v>
      </c>
      <c r="N35" s="27">
        <f t="shared" si="38"/>
        <v>150030</v>
      </c>
      <c r="O35" s="26">
        <f t="shared" si="38"/>
        <v>153291.5</v>
      </c>
      <c r="P35" s="27">
        <f t="shared" si="38"/>
        <v>156553</v>
      </c>
      <c r="Q35" s="26">
        <f t="shared" si="38"/>
        <v>159814.5</v>
      </c>
      <c r="R35" s="27">
        <f t="shared" si="38"/>
        <v>163076</v>
      </c>
      <c r="S35" s="26">
        <f t="shared" si="38"/>
        <v>166337.5</v>
      </c>
      <c r="T35" s="27">
        <f t="shared" si="38"/>
        <v>169599</v>
      </c>
      <c r="U35" s="26">
        <f t="shared" si="38"/>
        <v>172860.5</v>
      </c>
      <c r="V35" s="27">
        <f t="shared" si="38"/>
        <v>176122</v>
      </c>
      <c r="W35" s="26">
        <f t="shared" si="38"/>
        <v>179383.5</v>
      </c>
      <c r="X35" s="27">
        <f t="shared" si="38"/>
        <v>182645</v>
      </c>
      <c r="Y35" s="26">
        <f t="shared" si="38"/>
        <v>185906.5</v>
      </c>
      <c r="Z35" s="27">
        <f t="shared" si="38"/>
        <v>189168</v>
      </c>
      <c r="AA35" s="26">
        <f t="shared" si="38"/>
        <v>192429.5</v>
      </c>
      <c r="AB35" s="27">
        <f t="shared" si="38"/>
        <v>195691</v>
      </c>
      <c r="AC35" s="12" t="str">
        <f t="shared" si="4"/>
        <v>Good</v>
      </c>
    </row>
    <row r="36" spans="1:29" x14ac:dyDescent="0.35">
      <c r="A36" s="21">
        <v>34</v>
      </c>
      <c r="B36" s="17">
        <v>138085</v>
      </c>
      <c r="C36" s="17">
        <v>151893</v>
      </c>
      <c r="D36" s="17">
        <v>207127</v>
      </c>
      <c r="E36" s="9">
        <f t="shared" si="21"/>
        <v>69042</v>
      </c>
      <c r="F36" s="10">
        <f t="shared" si="0"/>
        <v>3452.1</v>
      </c>
      <c r="G36" s="11"/>
      <c r="H36" s="27">
        <v>138085</v>
      </c>
      <c r="I36" s="26">
        <f t="shared" si="24"/>
        <v>141537.1</v>
      </c>
      <c r="J36" s="27">
        <f>I36+$F$36</f>
        <v>144989.20000000001</v>
      </c>
      <c r="K36" s="26">
        <f t="shared" ref="K36:AB36" si="39">J36+$F$36</f>
        <v>148441.30000000002</v>
      </c>
      <c r="L36" s="27">
        <f t="shared" si="39"/>
        <v>151893.40000000002</v>
      </c>
      <c r="M36" s="26">
        <f t="shared" si="39"/>
        <v>155345.50000000003</v>
      </c>
      <c r="N36" s="27">
        <f t="shared" si="39"/>
        <v>158797.60000000003</v>
      </c>
      <c r="O36" s="26">
        <f t="shared" si="39"/>
        <v>162249.70000000004</v>
      </c>
      <c r="P36" s="27">
        <f t="shared" si="39"/>
        <v>165701.80000000005</v>
      </c>
      <c r="Q36" s="26">
        <f t="shared" si="39"/>
        <v>169153.90000000005</v>
      </c>
      <c r="R36" s="27">
        <f t="shared" si="39"/>
        <v>172606.00000000006</v>
      </c>
      <c r="S36" s="26">
        <f t="shared" si="39"/>
        <v>176058.10000000006</v>
      </c>
      <c r="T36" s="27">
        <f t="shared" si="39"/>
        <v>179510.20000000007</v>
      </c>
      <c r="U36" s="26">
        <f t="shared" si="39"/>
        <v>182962.30000000008</v>
      </c>
      <c r="V36" s="27">
        <f t="shared" si="39"/>
        <v>186414.40000000008</v>
      </c>
      <c r="W36" s="26">
        <f t="shared" si="39"/>
        <v>189866.50000000009</v>
      </c>
      <c r="X36" s="27">
        <f t="shared" si="39"/>
        <v>193318.60000000009</v>
      </c>
      <c r="Y36" s="26">
        <f t="shared" si="39"/>
        <v>196770.7000000001</v>
      </c>
      <c r="Z36" s="27">
        <f t="shared" si="39"/>
        <v>200222.8000000001</v>
      </c>
      <c r="AA36" s="26">
        <f t="shared" si="39"/>
        <v>203674.90000000011</v>
      </c>
      <c r="AB36" s="27">
        <f t="shared" si="39"/>
        <v>207127.00000000012</v>
      </c>
      <c r="AC36" s="12" t="str">
        <f t="shared" si="4"/>
        <v>Good</v>
      </c>
    </row>
    <row r="37" spans="1:29" x14ac:dyDescent="0.35">
      <c r="A37" s="21">
        <v>35</v>
      </c>
      <c r="B37" s="17">
        <v>145709</v>
      </c>
      <c r="C37" s="17">
        <v>160280</v>
      </c>
      <c r="D37" s="17">
        <v>218563</v>
      </c>
      <c r="E37" s="9">
        <f t="shared" si="21"/>
        <v>72854</v>
      </c>
      <c r="F37" s="10">
        <f t="shared" si="0"/>
        <v>3642.7</v>
      </c>
      <c r="G37" s="11"/>
      <c r="H37" s="27">
        <v>145709</v>
      </c>
      <c r="I37" s="26">
        <f t="shared" si="24"/>
        <v>149351.70000000001</v>
      </c>
      <c r="J37" s="27">
        <f>I37+$F$37</f>
        <v>152994.40000000002</v>
      </c>
      <c r="K37" s="26">
        <f t="shared" ref="K37:AB37" si="40">J37+$F$37</f>
        <v>156637.10000000003</v>
      </c>
      <c r="L37" s="27">
        <f t="shared" si="40"/>
        <v>160279.80000000005</v>
      </c>
      <c r="M37" s="26">
        <f t="shared" si="40"/>
        <v>163922.50000000006</v>
      </c>
      <c r="N37" s="27">
        <f t="shared" si="40"/>
        <v>167565.20000000007</v>
      </c>
      <c r="O37" s="26">
        <f t="shared" si="40"/>
        <v>171207.90000000008</v>
      </c>
      <c r="P37" s="27">
        <f t="shared" si="40"/>
        <v>174850.60000000009</v>
      </c>
      <c r="Q37" s="26">
        <f t="shared" si="40"/>
        <v>178493.3000000001</v>
      </c>
      <c r="R37" s="27">
        <f t="shared" si="40"/>
        <v>182136.00000000012</v>
      </c>
      <c r="S37" s="26">
        <f t="shared" si="40"/>
        <v>185778.70000000013</v>
      </c>
      <c r="T37" s="27">
        <f t="shared" si="40"/>
        <v>189421.40000000014</v>
      </c>
      <c r="U37" s="26">
        <f t="shared" si="40"/>
        <v>193064.10000000015</v>
      </c>
      <c r="V37" s="27">
        <f t="shared" si="40"/>
        <v>196706.80000000016</v>
      </c>
      <c r="W37" s="26">
        <f t="shared" si="40"/>
        <v>200349.50000000017</v>
      </c>
      <c r="X37" s="27">
        <f t="shared" si="40"/>
        <v>203992.20000000019</v>
      </c>
      <c r="Y37" s="26">
        <f t="shared" si="40"/>
        <v>207634.9000000002</v>
      </c>
      <c r="Z37" s="27">
        <f t="shared" si="40"/>
        <v>211277.60000000021</v>
      </c>
      <c r="AA37" s="26">
        <f t="shared" si="40"/>
        <v>214920.30000000022</v>
      </c>
      <c r="AB37" s="27">
        <f t="shared" si="40"/>
        <v>218563.00000000023</v>
      </c>
      <c r="AC37" s="12" t="str">
        <f t="shared" si="4"/>
        <v>Good</v>
      </c>
    </row>
    <row r="38" spans="1:29" x14ac:dyDescent="0.35">
      <c r="A38" s="21">
        <v>50</v>
      </c>
      <c r="B38" s="17">
        <v>85678</v>
      </c>
      <c r="C38" s="17">
        <v>94246</v>
      </c>
      <c r="D38" s="17">
        <v>111382</v>
      </c>
      <c r="E38" s="9">
        <f t="shared" si="21"/>
        <v>25704</v>
      </c>
      <c r="F38" s="10">
        <f t="shared" si="0"/>
        <v>1285.2</v>
      </c>
      <c r="G38" s="11"/>
      <c r="H38" s="27">
        <v>85678</v>
      </c>
      <c r="I38" s="26">
        <f t="shared" si="24"/>
        <v>86963.199999999997</v>
      </c>
      <c r="J38" s="27">
        <f>I38+$F$38</f>
        <v>88248.4</v>
      </c>
      <c r="K38" s="26">
        <f t="shared" ref="K38:AB38" si="41">J38+$F$38</f>
        <v>89533.599999999991</v>
      </c>
      <c r="L38" s="27">
        <f t="shared" si="41"/>
        <v>90818.799999999988</v>
      </c>
      <c r="M38" s="26">
        <f t="shared" si="41"/>
        <v>92103.999999999985</v>
      </c>
      <c r="N38" s="27">
        <f t="shared" si="41"/>
        <v>93389.199999999983</v>
      </c>
      <c r="O38" s="26">
        <f t="shared" si="41"/>
        <v>94674.39999999998</v>
      </c>
      <c r="P38" s="27">
        <f t="shared" si="41"/>
        <v>95959.599999999977</v>
      </c>
      <c r="Q38" s="26">
        <f t="shared" si="41"/>
        <v>97244.799999999974</v>
      </c>
      <c r="R38" s="27">
        <f t="shared" si="41"/>
        <v>98529.999999999971</v>
      </c>
      <c r="S38" s="26">
        <f t="shared" si="41"/>
        <v>99815.199999999968</v>
      </c>
      <c r="T38" s="27">
        <f t="shared" si="41"/>
        <v>101100.39999999997</v>
      </c>
      <c r="U38" s="26">
        <f t="shared" si="41"/>
        <v>102385.59999999996</v>
      </c>
      <c r="V38" s="27">
        <f t="shared" si="41"/>
        <v>103670.79999999996</v>
      </c>
      <c r="W38" s="26">
        <f t="shared" si="41"/>
        <v>104955.99999999996</v>
      </c>
      <c r="X38" s="27">
        <f t="shared" si="41"/>
        <v>106241.19999999995</v>
      </c>
      <c r="Y38" s="26">
        <f t="shared" si="41"/>
        <v>107526.39999999995</v>
      </c>
      <c r="Z38" s="27">
        <f t="shared" si="41"/>
        <v>108811.59999999995</v>
      </c>
      <c r="AA38" s="26">
        <f t="shared" si="41"/>
        <v>110096.79999999994</v>
      </c>
      <c r="AB38" s="27">
        <f t="shared" si="41"/>
        <v>111381.99999999994</v>
      </c>
      <c r="AC38" s="12" t="str">
        <f t="shared" si="4"/>
        <v>Good</v>
      </c>
    </row>
    <row r="39" spans="1:29" x14ac:dyDescent="0.35">
      <c r="A39" s="21">
        <v>52</v>
      </c>
      <c r="B39" s="17">
        <v>99169</v>
      </c>
      <c r="C39" s="17">
        <v>104035</v>
      </c>
      <c r="D39" s="17">
        <v>121757</v>
      </c>
      <c r="E39" s="9">
        <f t="shared" si="21"/>
        <v>22588</v>
      </c>
      <c r="F39" s="10">
        <f t="shared" si="0"/>
        <v>1129.4000000000001</v>
      </c>
      <c r="G39" s="11"/>
      <c r="H39" s="27">
        <f>B39</f>
        <v>99169</v>
      </c>
      <c r="I39" s="26">
        <f t="shared" si="24"/>
        <v>100298.4</v>
      </c>
      <c r="J39" s="27">
        <f>I39+$F$39</f>
        <v>101427.79999999999</v>
      </c>
      <c r="K39" s="26">
        <f t="shared" ref="K39:AB39" si="42">J39+$F$39</f>
        <v>102557.19999999998</v>
      </c>
      <c r="L39" s="27">
        <f t="shared" si="42"/>
        <v>103686.59999999998</v>
      </c>
      <c r="M39" s="26">
        <f t="shared" si="42"/>
        <v>104815.99999999997</v>
      </c>
      <c r="N39" s="27">
        <f t="shared" si="42"/>
        <v>105945.39999999997</v>
      </c>
      <c r="O39" s="26">
        <f t="shared" si="42"/>
        <v>107074.79999999996</v>
      </c>
      <c r="P39" s="27">
        <f t="shared" si="42"/>
        <v>108204.19999999995</v>
      </c>
      <c r="Q39" s="26">
        <f t="shared" si="42"/>
        <v>109333.59999999995</v>
      </c>
      <c r="R39" s="27">
        <f t="shared" si="42"/>
        <v>110462.99999999994</v>
      </c>
      <c r="S39" s="26">
        <f t="shared" si="42"/>
        <v>111592.39999999994</v>
      </c>
      <c r="T39" s="27">
        <f t="shared" si="42"/>
        <v>112721.79999999993</v>
      </c>
      <c r="U39" s="26">
        <f t="shared" si="42"/>
        <v>113851.19999999992</v>
      </c>
      <c r="V39" s="27">
        <f t="shared" si="42"/>
        <v>114980.59999999992</v>
      </c>
      <c r="W39" s="26">
        <f t="shared" si="42"/>
        <v>116109.99999999991</v>
      </c>
      <c r="X39" s="27">
        <f t="shared" si="42"/>
        <v>117239.39999999991</v>
      </c>
      <c r="Y39" s="26">
        <f t="shared" si="42"/>
        <v>118368.7999999999</v>
      </c>
      <c r="Z39" s="27">
        <f t="shared" si="42"/>
        <v>119498.1999999999</v>
      </c>
      <c r="AA39" s="26">
        <f t="shared" si="42"/>
        <v>120627.59999999989</v>
      </c>
      <c r="AB39" s="27">
        <f t="shared" si="42"/>
        <v>121756.99999999988</v>
      </c>
      <c r="AC39" s="12" t="str">
        <f t="shared" si="4"/>
        <v>Good</v>
      </c>
    </row>
    <row r="40" spans="1:29" x14ac:dyDescent="0.35">
      <c r="A40" s="21">
        <v>53</v>
      </c>
      <c r="B40" s="17">
        <v>103231</v>
      </c>
      <c r="C40" s="17">
        <v>113553</v>
      </c>
      <c r="D40" s="17">
        <v>134199</v>
      </c>
      <c r="E40" s="9">
        <f t="shared" si="21"/>
        <v>30968</v>
      </c>
      <c r="F40" s="10">
        <f t="shared" si="0"/>
        <v>1548.4</v>
      </c>
      <c r="G40" s="11"/>
      <c r="H40" s="27">
        <v>103231</v>
      </c>
      <c r="I40" s="26">
        <f t="shared" si="24"/>
        <v>104779.4</v>
      </c>
      <c r="J40" s="27">
        <f>I40+$F$40</f>
        <v>106327.79999999999</v>
      </c>
      <c r="K40" s="26">
        <f t="shared" ref="K40:AB40" si="43">J40+$F$40</f>
        <v>107876.19999999998</v>
      </c>
      <c r="L40" s="27">
        <f t="shared" si="43"/>
        <v>109424.59999999998</v>
      </c>
      <c r="M40" s="26">
        <f t="shared" si="43"/>
        <v>110972.99999999997</v>
      </c>
      <c r="N40" s="27">
        <f t="shared" si="43"/>
        <v>112521.39999999997</v>
      </c>
      <c r="O40" s="26">
        <f t="shared" si="43"/>
        <v>114069.79999999996</v>
      </c>
      <c r="P40" s="27">
        <f t="shared" si="43"/>
        <v>115618.19999999995</v>
      </c>
      <c r="Q40" s="26">
        <f t="shared" si="43"/>
        <v>117166.59999999995</v>
      </c>
      <c r="R40" s="27">
        <f t="shared" si="43"/>
        <v>118714.99999999994</v>
      </c>
      <c r="S40" s="26">
        <f t="shared" si="43"/>
        <v>120263.39999999994</v>
      </c>
      <c r="T40" s="27">
        <f t="shared" si="43"/>
        <v>121811.79999999993</v>
      </c>
      <c r="U40" s="26">
        <f t="shared" si="43"/>
        <v>123360.19999999992</v>
      </c>
      <c r="V40" s="27">
        <f t="shared" si="43"/>
        <v>124908.59999999992</v>
      </c>
      <c r="W40" s="26">
        <f t="shared" si="43"/>
        <v>126456.99999999991</v>
      </c>
      <c r="X40" s="27">
        <f t="shared" si="43"/>
        <v>128005.39999999991</v>
      </c>
      <c r="Y40" s="26">
        <f t="shared" si="43"/>
        <v>129553.7999999999</v>
      </c>
      <c r="Z40" s="27">
        <f t="shared" si="43"/>
        <v>131102.1999999999</v>
      </c>
      <c r="AA40" s="26">
        <f t="shared" si="43"/>
        <v>132650.59999999989</v>
      </c>
      <c r="AB40" s="27">
        <f t="shared" si="43"/>
        <v>134198.99999999988</v>
      </c>
      <c r="AC40" s="12" t="str">
        <f t="shared" si="4"/>
        <v>Good</v>
      </c>
    </row>
    <row r="41" spans="1:29" x14ac:dyDescent="0.35">
      <c r="A41" s="21">
        <v>54</v>
      </c>
      <c r="B41" s="17">
        <v>113261</v>
      </c>
      <c r="C41" s="17">
        <v>124586</v>
      </c>
      <c r="D41" s="17">
        <v>147239</v>
      </c>
      <c r="E41" s="9">
        <f t="shared" si="21"/>
        <v>33978</v>
      </c>
      <c r="F41" s="10">
        <f t="shared" si="0"/>
        <v>1698.9</v>
      </c>
      <c r="G41" s="11"/>
      <c r="H41" s="27">
        <v>113261</v>
      </c>
      <c r="I41" s="26">
        <f t="shared" si="24"/>
        <v>114959.9</v>
      </c>
      <c r="J41" s="27">
        <f>I41+$F$41</f>
        <v>116658.79999999999</v>
      </c>
      <c r="K41" s="26">
        <f t="shared" ref="K41:AB41" si="44">J41+$F$41</f>
        <v>118357.69999999998</v>
      </c>
      <c r="L41" s="27">
        <f t="shared" si="44"/>
        <v>120056.59999999998</v>
      </c>
      <c r="M41" s="26">
        <f t="shared" si="44"/>
        <v>121755.49999999997</v>
      </c>
      <c r="N41" s="27">
        <f t="shared" si="44"/>
        <v>123454.39999999997</v>
      </c>
      <c r="O41" s="26">
        <f t="shared" si="44"/>
        <v>125153.29999999996</v>
      </c>
      <c r="P41" s="27">
        <f t="shared" si="44"/>
        <v>126852.19999999995</v>
      </c>
      <c r="Q41" s="26">
        <f t="shared" si="44"/>
        <v>128551.09999999995</v>
      </c>
      <c r="R41" s="27">
        <f t="shared" si="44"/>
        <v>130249.99999999994</v>
      </c>
      <c r="S41" s="26">
        <f t="shared" si="44"/>
        <v>131948.89999999994</v>
      </c>
      <c r="T41" s="27">
        <f t="shared" si="44"/>
        <v>133647.79999999993</v>
      </c>
      <c r="U41" s="26">
        <f t="shared" si="44"/>
        <v>135346.69999999992</v>
      </c>
      <c r="V41" s="27">
        <f t="shared" si="44"/>
        <v>137045.59999999992</v>
      </c>
      <c r="W41" s="26">
        <f t="shared" si="44"/>
        <v>138744.49999999991</v>
      </c>
      <c r="X41" s="27">
        <f t="shared" si="44"/>
        <v>140443.39999999991</v>
      </c>
      <c r="Y41" s="26">
        <f t="shared" si="44"/>
        <v>142142.2999999999</v>
      </c>
      <c r="Z41" s="27">
        <f t="shared" si="44"/>
        <v>143841.1999999999</v>
      </c>
      <c r="AA41" s="26">
        <f t="shared" si="44"/>
        <v>145540.09999999989</v>
      </c>
      <c r="AB41" s="27">
        <f t="shared" si="44"/>
        <v>147238.99999999988</v>
      </c>
      <c r="AC41" s="12" t="str">
        <f t="shared" si="4"/>
        <v>Good</v>
      </c>
    </row>
    <row r="42" spans="1:29" x14ac:dyDescent="0.35">
      <c r="A42" s="21">
        <v>55</v>
      </c>
      <c r="B42" s="17">
        <v>123290</v>
      </c>
      <c r="C42" s="17">
        <v>135620</v>
      </c>
      <c r="D42" s="17">
        <v>160277</v>
      </c>
      <c r="E42" s="9">
        <f t="shared" si="21"/>
        <v>36987</v>
      </c>
      <c r="F42" s="10">
        <f t="shared" si="0"/>
        <v>1849.35</v>
      </c>
      <c r="G42" s="11"/>
      <c r="H42" s="27">
        <v>123290</v>
      </c>
      <c r="I42" s="26">
        <f t="shared" si="24"/>
        <v>125139.35</v>
      </c>
      <c r="J42" s="27">
        <f>I42+$F$42</f>
        <v>126988.70000000001</v>
      </c>
      <c r="K42" s="26">
        <f t="shared" ref="K42:AB42" si="45">J42+$F$42</f>
        <v>128838.05000000002</v>
      </c>
      <c r="L42" s="27">
        <f t="shared" si="45"/>
        <v>130687.40000000002</v>
      </c>
      <c r="M42" s="26">
        <f t="shared" si="45"/>
        <v>132536.75000000003</v>
      </c>
      <c r="N42" s="27">
        <f t="shared" si="45"/>
        <v>134386.10000000003</v>
      </c>
      <c r="O42" s="26">
        <f t="shared" si="45"/>
        <v>136235.45000000004</v>
      </c>
      <c r="P42" s="27">
        <f t="shared" si="45"/>
        <v>138084.80000000005</v>
      </c>
      <c r="Q42" s="26">
        <f t="shared" si="45"/>
        <v>139934.15000000005</v>
      </c>
      <c r="R42" s="27">
        <f t="shared" si="45"/>
        <v>141783.50000000006</v>
      </c>
      <c r="S42" s="26">
        <f t="shared" si="45"/>
        <v>143632.85000000006</v>
      </c>
      <c r="T42" s="27">
        <f t="shared" si="45"/>
        <v>145482.20000000007</v>
      </c>
      <c r="U42" s="26">
        <f t="shared" si="45"/>
        <v>147331.55000000008</v>
      </c>
      <c r="V42" s="27">
        <f t="shared" si="45"/>
        <v>149180.90000000008</v>
      </c>
      <c r="W42" s="26">
        <f t="shared" si="45"/>
        <v>151030.25000000009</v>
      </c>
      <c r="X42" s="27">
        <f t="shared" si="45"/>
        <v>152879.60000000009</v>
      </c>
      <c r="Y42" s="26">
        <f t="shared" si="45"/>
        <v>154728.9500000001</v>
      </c>
      <c r="Z42" s="27">
        <f t="shared" si="45"/>
        <v>156578.3000000001</v>
      </c>
      <c r="AA42" s="26">
        <f t="shared" si="45"/>
        <v>158427.65000000011</v>
      </c>
      <c r="AB42" s="27">
        <f t="shared" si="45"/>
        <v>160277.00000000012</v>
      </c>
      <c r="AC42" s="12" t="str">
        <f t="shared" si="4"/>
        <v>Good</v>
      </c>
    </row>
    <row r="43" spans="1:29" x14ac:dyDescent="0.35">
      <c r="A43" s="21">
        <v>56</v>
      </c>
      <c r="B43" s="17">
        <v>133320</v>
      </c>
      <c r="C43" s="17">
        <v>146653</v>
      </c>
      <c r="D43" s="17">
        <v>173317</v>
      </c>
      <c r="E43" s="9">
        <f t="shared" si="21"/>
        <v>39997</v>
      </c>
      <c r="F43" s="10">
        <f t="shared" si="0"/>
        <v>1999.85</v>
      </c>
      <c r="G43" s="11"/>
      <c r="H43" s="27">
        <v>133320</v>
      </c>
      <c r="I43" s="26">
        <f t="shared" si="24"/>
        <v>135319.85</v>
      </c>
      <c r="J43" s="27">
        <f>I43+$F$43</f>
        <v>137319.70000000001</v>
      </c>
      <c r="K43" s="26">
        <f t="shared" ref="K43:AB43" si="46">J43+$F$43</f>
        <v>139319.55000000002</v>
      </c>
      <c r="L43" s="27">
        <f t="shared" si="46"/>
        <v>141319.40000000002</v>
      </c>
      <c r="M43" s="26">
        <f t="shared" si="46"/>
        <v>143319.25000000003</v>
      </c>
      <c r="N43" s="27">
        <f t="shared" si="46"/>
        <v>145319.10000000003</v>
      </c>
      <c r="O43" s="26">
        <f t="shared" si="46"/>
        <v>147318.95000000004</v>
      </c>
      <c r="P43" s="27">
        <f t="shared" si="46"/>
        <v>149318.80000000005</v>
      </c>
      <c r="Q43" s="26">
        <f t="shared" si="46"/>
        <v>151318.65000000005</v>
      </c>
      <c r="R43" s="27">
        <f t="shared" si="46"/>
        <v>153318.50000000006</v>
      </c>
      <c r="S43" s="26">
        <f t="shared" si="46"/>
        <v>155318.35000000006</v>
      </c>
      <c r="T43" s="27">
        <f t="shared" si="46"/>
        <v>157318.20000000007</v>
      </c>
      <c r="U43" s="26">
        <f t="shared" si="46"/>
        <v>159318.05000000008</v>
      </c>
      <c r="V43" s="27">
        <f t="shared" si="46"/>
        <v>161317.90000000008</v>
      </c>
      <c r="W43" s="26">
        <f t="shared" si="46"/>
        <v>163317.75000000009</v>
      </c>
      <c r="X43" s="27">
        <f t="shared" si="46"/>
        <v>165317.60000000009</v>
      </c>
      <c r="Y43" s="26">
        <f t="shared" si="46"/>
        <v>167317.4500000001</v>
      </c>
      <c r="Z43" s="27">
        <f t="shared" si="46"/>
        <v>169317.3000000001</v>
      </c>
      <c r="AA43" s="26">
        <f t="shared" si="46"/>
        <v>171317.15000000011</v>
      </c>
      <c r="AB43" s="27">
        <f t="shared" si="46"/>
        <v>173317.00000000012</v>
      </c>
      <c r="AC43" s="12" t="str">
        <f t="shared" si="4"/>
        <v>Good</v>
      </c>
    </row>
    <row r="44" spans="1:29" x14ac:dyDescent="0.35">
      <c r="A44" s="21">
        <v>58</v>
      </c>
      <c r="B44" s="17">
        <v>153380</v>
      </c>
      <c r="C44" s="17">
        <v>168718</v>
      </c>
      <c r="D44" s="17">
        <v>199394</v>
      </c>
      <c r="E44" s="9">
        <f t="shared" si="21"/>
        <v>46014</v>
      </c>
      <c r="F44" s="10">
        <f t="shared" si="0"/>
        <v>2300.6999999999998</v>
      </c>
      <c r="G44" s="11"/>
      <c r="H44" s="27">
        <v>153380</v>
      </c>
      <c r="I44" s="26">
        <f t="shared" si="24"/>
        <v>155680.70000000001</v>
      </c>
      <c r="J44" s="27">
        <f>I44+$F$44</f>
        <v>157981.40000000002</v>
      </c>
      <c r="K44" s="26">
        <f t="shared" ref="K44:AB44" si="47">J44+$F$44</f>
        <v>160282.10000000003</v>
      </c>
      <c r="L44" s="27">
        <f t="shared" si="47"/>
        <v>162582.80000000005</v>
      </c>
      <c r="M44" s="26">
        <f t="shared" si="47"/>
        <v>164883.50000000006</v>
      </c>
      <c r="N44" s="27">
        <f t="shared" si="47"/>
        <v>167184.20000000007</v>
      </c>
      <c r="O44" s="26">
        <f t="shared" si="47"/>
        <v>169484.90000000008</v>
      </c>
      <c r="P44" s="27">
        <f t="shared" si="47"/>
        <v>171785.60000000009</v>
      </c>
      <c r="Q44" s="26">
        <f t="shared" si="47"/>
        <v>174086.3000000001</v>
      </c>
      <c r="R44" s="27">
        <f t="shared" si="47"/>
        <v>176387.00000000012</v>
      </c>
      <c r="S44" s="26">
        <f t="shared" si="47"/>
        <v>178687.70000000013</v>
      </c>
      <c r="T44" s="27">
        <f t="shared" si="47"/>
        <v>180988.40000000014</v>
      </c>
      <c r="U44" s="26">
        <f t="shared" si="47"/>
        <v>183289.10000000015</v>
      </c>
      <c r="V44" s="27">
        <f t="shared" si="47"/>
        <v>185589.80000000016</v>
      </c>
      <c r="W44" s="26">
        <f t="shared" si="47"/>
        <v>187890.50000000017</v>
      </c>
      <c r="X44" s="27">
        <f t="shared" si="47"/>
        <v>190191.20000000019</v>
      </c>
      <c r="Y44" s="26">
        <f t="shared" si="47"/>
        <v>192491.9000000002</v>
      </c>
      <c r="Z44" s="27">
        <f t="shared" si="47"/>
        <v>194792.60000000021</v>
      </c>
      <c r="AA44" s="26">
        <f t="shared" si="47"/>
        <v>197093.30000000022</v>
      </c>
      <c r="AB44" s="27">
        <f t="shared" si="47"/>
        <v>199394.00000000023</v>
      </c>
      <c r="AC44" s="12" t="str">
        <f t="shared" si="4"/>
        <v>Good</v>
      </c>
    </row>
    <row r="45" spans="1:29" x14ac:dyDescent="0.35">
      <c r="A45" s="21">
        <v>59</v>
      </c>
      <c r="B45" s="17">
        <v>163410</v>
      </c>
      <c r="C45" s="17">
        <v>179751</v>
      </c>
      <c r="D45" s="17">
        <v>212433</v>
      </c>
      <c r="E45" s="9">
        <f t="shared" si="21"/>
        <v>49023</v>
      </c>
      <c r="F45" s="10">
        <f t="shared" si="0"/>
        <v>2451.15</v>
      </c>
      <c r="G45" s="11"/>
      <c r="H45" s="27">
        <v>163410</v>
      </c>
      <c r="I45" s="26">
        <f t="shared" si="24"/>
        <v>165861.15</v>
      </c>
      <c r="J45" s="27">
        <f>I45+$F$45</f>
        <v>168312.3</v>
      </c>
      <c r="K45" s="26">
        <f t="shared" ref="K45:AB45" si="48">J45+$F$45</f>
        <v>170763.44999999998</v>
      </c>
      <c r="L45" s="27">
        <f t="shared" si="48"/>
        <v>173214.59999999998</v>
      </c>
      <c r="M45" s="26">
        <f t="shared" si="48"/>
        <v>175665.74999999997</v>
      </c>
      <c r="N45" s="27">
        <f t="shared" si="48"/>
        <v>178116.89999999997</v>
      </c>
      <c r="O45" s="26">
        <f t="shared" si="48"/>
        <v>180568.04999999996</v>
      </c>
      <c r="P45" s="27">
        <f t="shared" si="48"/>
        <v>183019.19999999995</v>
      </c>
      <c r="Q45" s="26">
        <f t="shared" si="48"/>
        <v>185470.34999999995</v>
      </c>
      <c r="R45" s="27">
        <f t="shared" si="48"/>
        <v>187921.49999999994</v>
      </c>
      <c r="S45" s="26">
        <f t="shared" si="48"/>
        <v>190372.64999999994</v>
      </c>
      <c r="T45" s="27">
        <f t="shared" si="48"/>
        <v>192823.79999999993</v>
      </c>
      <c r="U45" s="26">
        <f t="shared" si="48"/>
        <v>195274.94999999992</v>
      </c>
      <c r="V45" s="27">
        <f t="shared" si="48"/>
        <v>197726.09999999992</v>
      </c>
      <c r="W45" s="26">
        <f t="shared" si="48"/>
        <v>200177.24999999991</v>
      </c>
      <c r="X45" s="27">
        <f t="shared" si="48"/>
        <v>202628.39999999991</v>
      </c>
      <c r="Y45" s="26">
        <f t="shared" si="48"/>
        <v>205079.5499999999</v>
      </c>
      <c r="Z45" s="27">
        <f t="shared" si="48"/>
        <v>207530.6999999999</v>
      </c>
      <c r="AA45" s="26">
        <f t="shared" si="48"/>
        <v>209981.84999999989</v>
      </c>
      <c r="AB45" s="27">
        <f t="shared" si="48"/>
        <v>212432.99999999988</v>
      </c>
      <c r="AC45" s="12" t="str">
        <f t="shared" si="4"/>
        <v>Good</v>
      </c>
    </row>
    <row r="46" spans="1:29" x14ac:dyDescent="0.35">
      <c r="A46" s="21">
        <v>60</v>
      </c>
      <c r="B46" s="17">
        <v>173440</v>
      </c>
      <c r="C46" s="17">
        <v>190784</v>
      </c>
      <c r="D46" s="17">
        <v>225472</v>
      </c>
      <c r="E46" s="9">
        <f t="shared" si="21"/>
        <v>52032</v>
      </c>
      <c r="F46" s="10">
        <f t="shared" si="0"/>
        <v>2601.6</v>
      </c>
      <c r="G46" s="11"/>
      <c r="H46" s="27">
        <v>173440</v>
      </c>
      <c r="I46" s="26">
        <f t="shared" si="24"/>
        <v>176041.60000000001</v>
      </c>
      <c r="J46" s="27">
        <f>I46+$F$46</f>
        <v>178643.20000000001</v>
      </c>
      <c r="K46" s="26">
        <f t="shared" ref="K46:AB46" si="49">J46+$F$46</f>
        <v>181244.80000000002</v>
      </c>
      <c r="L46" s="27">
        <f t="shared" si="49"/>
        <v>183846.40000000002</v>
      </c>
      <c r="M46" s="26">
        <f t="shared" si="49"/>
        <v>186448.00000000003</v>
      </c>
      <c r="N46" s="27">
        <f t="shared" si="49"/>
        <v>189049.60000000003</v>
      </c>
      <c r="O46" s="26">
        <f t="shared" si="49"/>
        <v>191651.20000000004</v>
      </c>
      <c r="P46" s="27">
        <f t="shared" si="49"/>
        <v>194252.80000000005</v>
      </c>
      <c r="Q46" s="26">
        <f t="shared" si="49"/>
        <v>196854.40000000005</v>
      </c>
      <c r="R46" s="27">
        <f t="shared" si="49"/>
        <v>199456.00000000006</v>
      </c>
      <c r="S46" s="26">
        <f t="shared" si="49"/>
        <v>202057.60000000006</v>
      </c>
      <c r="T46" s="27">
        <f t="shared" si="49"/>
        <v>204659.20000000007</v>
      </c>
      <c r="U46" s="26">
        <f t="shared" si="49"/>
        <v>207260.80000000008</v>
      </c>
      <c r="V46" s="27">
        <f t="shared" si="49"/>
        <v>209862.40000000008</v>
      </c>
      <c r="W46" s="26">
        <f t="shared" si="49"/>
        <v>212464.00000000009</v>
      </c>
      <c r="X46" s="27">
        <f t="shared" si="49"/>
        <v>215065.60000000009</v>
      </c>
      <c r="Y46" s="26">
        <f t="shared" si="49"/>
        <v>217667.2000000001</v>
      </c>
      <c r="Z46" s="27">
        <f t="shared" si="49"/>
        <v>220268.8000000001</v>
      </c>
      <c r="AA46" s="26">
        <f t="shared" si="49"/>
        <v>222870.40000000011</v>
      </c>
      <c r="AB46" s="27">
        <f t="shared" si="49"/>
        <v>225472.00000000012</v>
      </c>
      <c r="AC46" s="12" t="str">
        <f t="shared" si="4"/>
        <v>Good</v>
      </c>
    </row>
    <row r="47" spans="1:29" x14ac:dyDescent="0.35">
      <c r="C47" s="30">
        <v>20</v>
      </c>
    </row>
  </sheetData>
  <autoFilter ref="A2:AC46"/>
  <customSheetViews>
    <customSheetView guid="{DA4130A6-3236-41F4-8562-97DDBB35102F}" fitToPage="1" showAutoFilter="1" state="hidden">
      <pageMargins left="0.7" right="0.7" top="0.93" bottom="0.75" header="0.3" footer="0.3"/>
      <pageSetup paperSize="5" scale="67" fitToHeight="0" orientation="landscape" verticalDpi="0" r:id="rId1"/>
      <headerFooter>
        <oddHeader>&amp;C&amp;"-,Bold"&amp;16Fulton County Department of Human Resources Management&amp;"-,Regular"&amp;11
&amp;12Incremental Compensation Stragety&amp;11
20 Years with 40 Steps</oddHeader>
        <oddFooter>&amp;L&amp;Z&amp;F&amp;R&amp;N</oddFooter>
      </headerFooter>
      <autoFilter ref="A2:AC46"/>
    </customSheetView>
  </customSheetViews>
  <mergeCells count="1">
    <mergeCell ref="D1:E1"/>
  </mergeCells>
  <pageMargins left="0.7" right="0.7" top="0.93" bottom="0.75" header="0.3" footer="0.3"/>
  <pageSetup paperSize="5" scale="67" fitToHeight="0" orientation="landscape" verticalDpi="0" r:id="rId2"/>
  <headerFooter>
    <oddHeader>&amp;C&amp;"-,Bold"&amp;16Fulton County Department of Human Resources Management&amp;"-,Regular"&amp;11
&amp;12Incremental Compensation Stragety&amp;11
20 Years with 40 Steps</oddHeader>
    <oddFooter>&amp;L&amp;Z&amp;F&amp;R&amp;N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Tenure Calculation</vt:lpstr>
      <vt:lpstr>20 Year Plan</vt:lpstr>
      <vt:lpstr>'20 Year Plan'!Print_Area</vt:lpstr>
      <vt:lpstr>'20 Year Plan'!Print_Titles</vt:lpstr>
    </vt:vector>
  </TitlesOfParts>
  <Company>Fulton County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 Gordon</dc:creator>
  <cp:lastModifiedBy>Justina Gordon</cp:lastModifiedBy>
  <cp:lastPrinted>2020-01-08T23:19:12Z</cp:lastPrinted>
  <dcterms:created xsi:type="dcterms:W3CDTF">2019-06-11T19:45:02Z</dcterms:created>
  <dcterms:modified xsi:type="dcterms:W3CDTF">2021-04-29T19:31:19Z</dcterms:modified>
</cp:coreProperties>
</file>